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eszka\Documents\Komisja planów\Programy studiów\Programy obowiązujące w roku 2526\Rekrutacja na studia_programy studiów\SS1 EK\"/>
    </mc:Choice>
  </mc:AlternateContent>
  <xr:revisionPtr revIDLastSave="0" documentId="13_ncr:1_{836A1B54-1A00-4145-ADDE-1CFF7496A3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 stopień" sheetId="35" r:id="rId1"/>
    <sheet name="I_PFiR" sheetId="34" r:id="rId2"/>
  </sheets>
  <definedNames>
    <definedName name="_xlnm._FilterDatabase" localSheetId="0" hidden="1">'I stopień'!$A$11:$DE$76</definedName>
    <definedName name="_xlnm._FilterDatabase" localSheetId="1" hidden="1">I_PFiR!$A$13:$BF$26</definedName>
    <definedName name="_xlnm.Print_Area" localSheetId="0">'I stopień'!$A$1:$DE$76</definedName>
    <definedName name="_xlnm.Print_Area" localSheetId="1">I_PFiR!$A$1:$BF$26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6" i="34" l="1"/>
  <c r="BB56" i="34" s="1"/>
  <c r="AZ56" i="34"/>
  <c r="BD55" i="34"/>
  <c r="BC55" i="34"/>
  <c r="BB55" i="34"/>
  <c r="BA55" i="34"/>
  <c r="AZ55" i="34"/>
  <c r="BD54" i="34"/>
  <c r="BC54" i="34"/>
  <c r="BB54" i="34"/>
  <c r="BA54" i="34"/>
  <c r="AZ54" i="34"/>
  <c r="BA53" i="34"/>
  <c r="BB53" i="34" s="1"/>
  <c r="AZ53" i="34"/>
  <c r="BB52" i="34"/>
  <c r="BA52" i="34"/>
  <c r="AZ52" i="34"/>
  <c r="BD51" i="34"/>
  <c r="BC51" i="34"/>
  <c r="BB51" i="34"/>
  <c r="BA51" i="34"/>
  <c r="AZ51" i="34"/>
  <c r="BA50" i="34"/>
  <c r="BB50" i="34" s="1"/>
  <c r="AZ50" i="34"/>
  <c r="BD49" i="34"/>
  <c r="BC49" i="34"/>
  <c r="BB49" i="34"/>
  <c r="BA49" i="34"/>
  <c r="AZ49" i="34"/>
  <c r="BD48" i="34"/>
  <c r="BC48" i="34"/>
  <c r="BB48" i="34"/>
  <c r="BA48" i="34"/>
  <c r="AZ48" i="34"/>
  <c r="BD47" i="34"/>
  <c r="BC47" i="34"/>
  <c r="BB47" i="34"/>
  <c r="BA47" i="34"/>
  <c r="AZ47" i="34"/>
  <c r="BD46" i="34"/>
  <c r="BC46" i="34"/>
  <c r="BB46" i="34"/>
  <c r="BA46" i="34"/>
  <c r="AZ46" i="34"/>
  <c r="BD45" i="34"/>
  <c r="BC45" i="34"/>
  <c r="BB45" i="34"/>
  <c r="BA45" i="34"/>
  <c r="AZ45" i="34"/>
  <c r="BD44" i="34"/>
  <c r="BC44" i="34"/>
  <c r="BB44" i="34"/>
  <c r="BA44" i="34"/>
  <c r="AZ44" i="34"/>
  <c r="BD43" i="34"/>
  <c r="BC43" i="34"/>
  <c r="BB43" i="34"/>
  <c r="BA43" i="34"/>
  <c r="AZ43" i="34"/>
  <c r="BD42" i="34"/>
  <c r="BC42" i="34"/>
  <c r="BB42" i="34"/>
  <c r="BA42" i="34"/>
  <c r="AZ42" i="34"/>
  <c r="BD41" i="34"/>
  <c r="BC41" i="34"/>
  <c r="BB41" i="34"/>
  <c r="BA41" i="34"/>
  <c r="AZ41" i="34"/>
  <c r="BD40" i="34"/>
  <c r="BC40" i="34"/>
  <c r="BB40" i="34"/>
  <c r="BA40" i="34"/>
  <c r="AZ40" i="34"/>
  <c r="BA39" i="34"/>
  <c r="BB39" i="34" s="1"/>
  <c r="AZ39" i="34"/>
  <c r="BD38" i="34"/>
  <c r="BC38" i="34"/>
  <c r="BB38" i="34"/>
  <c r="BA38" i="34"/>
  <c r="AZ38" i="34"/>
  <c r="BD37" i="34"/>
  <c r="BC37" i="34"/>
  <c r="BB37" i="34"/>
  <c r="BB57" i="34" s="1"/>
  <c r="BB58" i="34" s="1"/>
  <c r="BA37" i="34"/>
  <c r="BA57" i="34" s="1"/>
  <c r="BA58" i="34" s="1"/>
  <c r="AZ37" i="34"/>
  <c r="AM56" i="34"/>
  <c r="AL56" i="34"/>
  <c r="AK56" i="34"/>
  <c r="AJ56" i="34"/>
  <c r="AI56" i="34"/>
  <c r="AM55" i="34"/>
  <c r="AL55" i="34"/>
  <c r="AK55" i="34"/>
  <c r="AJ55" i="34"/>
  <c r="AI55" i="34"/>
  <c r="AM54" i="34"/>
  <c r="AL54" i="34"/>
  <c r="AK54" i="34"/>
  <c r="AJ54" i="34"/>
  <c r="AI54" i="34"/>
  <c r="AM53" i="34"/>
  <c r="AL53" i="34"/>
  <c r="AK53" i="34"/>
  <c r="AJ53" i="34"/>
  <c r="AI53" i="34"/>
  <c r="AM52" i="34"/>
  <c r="AL52" i="34"/>
  <c r="AK52" i="34"/>
  <c r="AJ52" i="34"/>
  <c r="AI52" i="34"/>
  <c r="AM51" i="34"/>
  <c r="AL51" i="34"/>
  <c r="AK51" i="34"/>
  <c r="AJ51" i="34"/>
  <c r="AI51" i="34"/>
  <c r="AM50" i="34"/>
  <c r="AL50" i="34"/>
  <c r="AK50" i="34"/>
  <c r="AJ50" i="34"/>
  <c r="AI50" i="34"/>
  <c r="AM49" i="34"/>
  <c r="AL49" i="34"/>
  <c r="AK49" i="34"/>
  <c r="AJ49" i="34"/>
  <c r="AI49" i="34"/>
  <c r="AJ48" i="34"/>
  <c r="AK48" i="34" s="1"/>
  <c r="AI48" i="34"/>
  <c r="AM47" i="34"/>
  <c r="AL47" i="34"/>
  <c r="AK47" i="34"/>
  <c r="AJ47" i="34"/>
  <c r="AI47" i="34"/>
  <c r="AJ46" i="34"/>
  <c r="AK46" i="34" s="1"/>
  <c r="AI46" i="34"/>
  <c r="AJ45" i="34"/>
  <c r="AK45" i="34" s="1"/>
  <c r="AI45" i="34"/>
  <c r="AM44" i="34"/>
  <c r="AL44" i="34"/>
  <c r="AK44" i="34"/>
  <c r="AJ44" i="34"/>
  <c r="AI44" i="34"/>
  <c r="AM43" i="34"/>
  <c r="AL43" i="34"/>
  <c r="AK43" i="34"/>
  <c r="AJ43" i="34"/>
  <c r="AI43" i="34"/>
  <c r="AM42" i="34"/>
  <c r="AL42" i="34"/>
  <c r="AK42" i="34"/>
  <c r="AJ42" i="34"/>
  <c r="AI42" i="34"/>
  <c r="AM41" i="34"/>
  <c r="AL41" i="34"/>
  <c r="AK41" i="34"/>
  <c r="AJ41" i="34"/>
  <c r="AI41" i="34"/>
  <c r="AM40" i="34"/>
  <c r="AL40" i="34"/>
  <c r="AK40" i="34"/>
  <c r="AJ40" i="34"/>
  <c r="AI40" i="34"/>
  <c r="AM39" i="34"/>
  <c r="AL39" i="34"/>
  <c r="AK39" i="34"/>
  <c r="AJ39" i="34"/>
  <c r="AI39" i="34"/>
  <c r="AJ38" i="34"/>
  <c r="AK38" i="34" s="1"/>
  <c r="AI38" i="34"/>
  <c r="AM37" i="34"/>
  <c r="AL37" i="34"/>
  <c r="AK37" i="34"/>
  <c r="AK57" i="34" s="1"/>
  <c r="AK58" i="34" s="1"/>
  <c r="AJ37" i="34"/>
  <c r="AJ57" i="34" s="1"/>
  <c r="AJ58" i="34" s="1"/>
  <c r="AI37" i="34"/>
  <c r="V56" i="34"/>
  <c r="U56" i="34"/>
  <c r="T56" i="34"/>
  <c r="S56" i="34"/>
  <c r="R56" i="34"/>
  <c r="V55" i="34"/>
  <c r="U55" i="34"/>
  <c r="T55" i="34"/>
  <c r="S55" i="34"/>
  <c r="R55" i="34"/>
  <c r="V54" i="34"/>
  <c r="U54" i="34"/>
  <c r="T54" i="34"/>
  <c r="S54" i="34"/>
  <c r="R54" i="34"/>
  <c r="V53" i="34"/>
  <c r="U53" i="34"/>
  <c r="T53" i="34"/>
  <c r="S53" i="34"/>
  <c r="R53" i="34"/>
  <c r="V52" i="34"/>
  <c r="U52" i="34"/>
  <c r="T52" i="34"/>
  <c r="S52" i="34"/>
  <c r="R52" i="34"/>
  <c r="V51" i="34"/>
  <c r="U51" i="34"/>
  <c r="T51" i="34"/>
  <c r="S51" i="34"/>
  <c r="R51" i="34"/>
  <c r="V50" i="34"/>
  <c r="U50" i="34"/>
  <c r="T50" i="34"/>
  <c r="S50" i="34"/>
  <c r="R50" i="34"/>
  <c r="V49" i="34"/>
  <c r="U49" i="34"/>
  <c r="T49" i="34"/>
  <c r="S49" i="34"/>
  <c r="R49" i="34"/>
  <c r="V48" i="34"/>
  <c r="U48" i="34"/>
  <c r="T48" i="34"/>
  <c r="S48" i="34"/>
  <c r="R48" i="34"/>
  <c r="V47" i="34"/>
  <c r="U47" i="34"/>
  <c r="T47" i="34"/>
  <c r="S47" i="34"/>
  <c r="R47" i="34"/>
  <c r="V46" i="34"/>
  <c r="U46" i="34"/>
  <c r="T46" i="34"/>
  <c r="S46" i="34"/>
  <c r="R46" i="34"/>
  <c r="V45" i="34"/>
  <c r="U45" i="34"/>
  <c r="T45" i="34"/>
  <c r="S45" i="34"/>
  <c r="R45" i="34"/>
  <c r="V44" i="34"/>
  <c r="U44" i="34"/>
  <c r="T44" i="34"/>
  <c r="S44" i="34"/>
  <c r="R44" i="34"/>
  <c r="V43" i="34"/>
  <c r="U43" i="34"/>
  <c r="T43" i="34"/>
  <c r="S43" i="34"/>
  <c r="R43" i="34"/>
  <c r="V42" i="34"/>
  <c r="U42" i="34"/>
  <c r="T42" i="34"/>
  <c r="S42" i="34"/>
  <c r="R42" i="34"/>
  <c r="S41" i="34"/>
  <c r="R41" i="34"/>
  <c r="V40" i="34"/>
  <c r="U40" i="34"/>
  <c r="T40" i="34"/>
  <c r="S40" i="34"/>
  <c r="R40" i="34"/>
  <c r="V39" i="34"/>
  <c r="U39" i="34"/>
  <c r="T39" i="34"/>
  <c r="S39" i="34"/>
  <c r="R39" i="34"/>
  <c r="V38" i="34"/>
  <c r="U38" i="34"/>
  <c r="T38" i="34"/>
  <c r="S38" i="34"/>
  <c r="R38" i="34"/>
  <c r="S37" i="34"/>
  <c r="T37" i="34" s="1"/>
  <c r="R37" i="34"/>
  <c r="S13" i="35"/>
  <c r="S14" i="35"/>
  <c r="S15" i="35"/>
  <c r="S16" i="35"/>
  <c r="S17" i="35"/>
  <c r="S18" i="35"/>
  <c r="S19" i="35"/>
  <c r="S20" i="35"/>
  <c r="S21" i="35"/>
  <c r="S22" i="35"/>
  <c r="S12" i="35"/>
  <c r="S25" i="35"/>
  <c r="S26" i="35"/>
  <c r="T26" i="35" s="1"/>
  <c r="S27" i="35"/>
  <c r="S28" i="35"/>
  <c r="S29" i="35"/>
  <c r="S30" i="35"/>
  <c r="S31" i="35"/>
  <c r="S32" i="35"/>
  <c r="S33" i="35"/>
  <c r="S34" i="35"/>
  <c r="S35" i="35"/>
  <c r="S36" i="35"/>
  <c r="S37" i="35"/>
  <c r="S47" i="35"/>
  <c r="S46" i="35"/>
  <c r="S45" i="35"/>
  <c r="S44" i="35"/>
  <c r="S43" i="35"/>
  <c r="S42" i="35"/>
  <c r="S41" i="35"/>
  <c r="S40" i="35"/>
  <c r="S39" i="35"/>
  <c r="S38" i="35"/>
  <c r="S74" i="35"/>
  <c r="S73" i="35"/>
  <c r="S72" i="35"/>
  <c r="S71" i="35"/>
  <c r="S70" i="35"/>
  <c r="S69" i="35"/>
  <c r="S68" i="35"/>
  <c r="S67" i="35"/>
  <c r="S66" i="35"/>
  <c r="S65" i="35"/>
  <c r="S64" i="35"/>
  <c r="S63" i="35"/>
  <c r="S62" i="35"/>
  <c r="S61" i="35"/>
  <c r="S60" i="35"/>
  <c r="S59" i="35"/>
  <c r="S58" i="35"/>
  <c r="S57" i="35"/>
  <c r="S56" i="35"/>
  <c r="S55" i="35"/>
  <c r="S54" i="35"/>
  <c r="S53" i="35"/>
  <c r="S52" i="35"/>
  <c r="S51" i="35"/>
  <c r="S50" i="35"/>
  <c r="AJ81" i="35"/>
  <c r="AJ80" i="35"/>
  <c r="AJ79" i="35"/>
  <c r="AJ78" i="35"/>
  <c r="AJ82" i="35" s="1"/>
  <c r="AJ74" i="35"/>
  <c r="AJ73" i="35"/>
  <c r="AJ72" i="35"/>
  <c r="AJ71" i="35"/>
  <c r="AJ70" i="35"/>
  <c r="AJ69" i="35"/>
  <c r="AJ68" i="35"/>
  <c r="AJ67" i="35"/>
  <c r="AJ66" i="35"/>
  <c r="AJ65" i="35"/>
  <c r="AJ64" i="35"/>
  <c r="AJ63" i="35"/>
  <c r="AJ62" i="35"/>
  <c r="AJ61" i="35"/>
  <c r="AJ60" i="35"/>
  <c r="AJ59" i="35"/>
  <c r="AJ58" i="35"/>
  <c r="AJ57" i="35"/>
  <c r="AJ56" i="35"/>
  <c r="AJ55" i="35"/>
  <c r="AJ54" i="35"/>
  <c r="AJ53" i="35"/>
  <c r="AJ52" i="35"/>
  <c r="AJ51" i="35"/>
  <c r="AJ50" i="35"/>
  <c r="AJ47" i="35"/>
  <c r="AJ46" i="35"/>
  <c r="AJ45" i="35"/>
  <c r="AJ44" i="35"/>
  <c r="AJ43" i="35"/>
  <c r="AJ42" i="35"/>
  <c r="AJ41" i="35"/>
  <c r="AJ40" i="35"/>
  <c r="AJ39" i="35"/>
  <c r="AJ38" i="35"/>
  <c r="AJ37" i="35"/>
  <c r="AJ36" i="35"/>
  <c r="AJ35" i="35"/>
  <c r="AJ34" i="35"/>
  <c r="AJ33" i="35"/>
  <c r="AJ32" i="35"/>
  <c r="AJ31" i="35"/>
  <c r="AJ30" i="35"/>
  <c r="AJ29" i="35"/>
  <c r="AJ28" i="35"/>
  <c r="AJ27" i="35"/>
  <c r="AJ26" i="35"/>
  <c r="AJ25" i="35"/>
  <c r="AJ13" i="35"/>
  <c r="S81" i="35"/>
  <c r="S80" i="35"/>
  <c r="S79" i="35"/>
  <c r="S78" i="35"/>
  <c r="DE82" i="35"/>
  <c r="CX82" i="35"/>
  <c r="CW82" i="35"/>
  <c r="CV82" i="35"/>
  <c r="CO82" i="35"/>
  <c r="CN82" i="35"/>
  <c r="CG82" i="35"/>
  <c r="CF82" i="35"/>
  <c r="CE82" i="35"/>
  <c r="BX82" i="35"/>
  <c r="BW82" i="35"/>
  <c r="BP82" i="35"/>
  <c r="BO82" i="35"/>
  <c r="BN82" i="35"/>
  <c r="BG82" i="35"/>
  <c r="BF82" i="35"/>
  <c r="AY82" i="35"/>
  <c r="AX82" i="35"/>
  <c r="AW82" i="35"/>
  <c r="AP82" i="35"/>
  <c r="AO82" i="35"/>
  <c r="AH82" i="35"/>
  <c r="AG82" i="35"/>
  <c r="AF82" i="35"/>
  <c r="Y82" i="35"/>
  <c r="X82" i="35"/>
  <c r="Q82" i="35"/>
  <c r="P82" i="35"/>
  <c r="O82" i="35"/>
  <c r="CZ81" i="35"/>
  <c r="DA81" i="35" s="1"/>
  <c r="CZ80" i="35"/>
  <c r="DA80" i="35" s="1"/>
  <c r="DC79" i="35"/>
  <c r="DB79" i="35"/>
  <c r="DA79" i="35"/>
  <c r="CZ79" i="35"/>
  <c r="DC78" i="35"/>
  <c r="DB78" i="35"/>
  <c r="DA78" i="35"/>
  <c r="CZ78" i="35"/>
  <c r="CZ82" i="35" s="1"/>
  <c r="DC74" i="35"/>
  <c r="DB74" i="35"/>
  <c r="DA74" i="35"/>
  <c r="CZ74" i="35"/>
  <c r="DC73" i="35"/>
  <c r="DB73" i="35"/>
  <c r="DA73" i="35"/>
  <c r="CZ73" i="35"/>
  <c r="DC72" i="35"/>
  <c r="DB72" i="35"/>
  <c r="DA72" i="35"/>
  <c r="CZ72" i="35"/>
  <c r="DC71" i="35"/>
  <c r="DB71" i="35"/>
  <c r="DA71" i="35"/>
  <c r="CZ71" i="35"/>
  <c r="DC70" i="35"/>
  <c r="DB70" i="35"/>
  <c r="DA70" i="35"/>
  <c r="CZ70" i="35"/>
  <c r="DC69" i="35"/>
  <c r="DB69" i="35"/>
  <c r="DA69" i="35"/>
  <c r="CZ69" i="35"/>
  <c r="DC68" i="35"/>
  <c r="DB68" i="35"/>
  <c r="DA68" i="35"/>
  <c r="CZ68" i="35"/>
  <c r="DC67" i="35"/>
  <c r="DB67" i="35"/>
  <c r="DA67" i="35"/>
  <c r="CZ67" i="35"/>
  <c r="DC66" i="35"/>
  <c r="DB66" i="35"/>
  <c r="DA66" i="35"/>
  <c r="CZ66" i="35"/>
  <c r="DC65" i="35"/>
  <c r="DB65" i="35"/>
  <c r="DA65" i="35"/>
  <c r="CZ65" i="35"/>
  <c r="CZ64" i="35"/>
  <c r="DA64" i="35" s="1"/>
  <c r="DC63" i="35"/>
  <c r="DB63" i="35"/>
  <c r="DA63" i="35"/>
  <c r="CZ63" i="35"/>
  <c r="DC62" i="35"/>
  <c r="DB62" i="35"/>
  <c r="DA62" i="35"/>
  <c r="CZ62" i="35"/>
  <c r="DC61" i="35"/>
  <c r="DB61" i="35"/>
  <c r="DA61" i="35"/>
  <c r="CZ61" i="35"/>
  <c r="DC60" i="35"/>
  <c r="DB60" i="35"/>
  <c r="DA60" i="35"/>
  <c r="CZ60" i="35"/>
  <c r="DC59" i="35"/>
  <c r="DB59" i="35"/>
  <c r="DA59" i="35"/>
  <c r="CZ59" i="35"/>
  <c r="DC58" i="35"/>
  <c r="DB58" i="35"/>
  <c r="DA58" i="35"/>
  <c r="CZ58" i="35"/>
  <c r="DC57" i="35"/>
  <c r="DB57" i="35"/>
  <c r="DA57" i="35"/>
  <c r="CZ57" i="35"/>
  <c r="DC56" i="35"/>
  <c r="DB56" i="35"/>
  <c r="DA56" i="35"/>
  <c r="CZ56" i="35"/>
  <c r="DC55" i="35"/>
  <c r="DB55" i="35"/>
  <c r="DA55" i="35"/>
  <c r="CZ55" i="35"/>
  <c r="DC54" i="35"/>
  <c r="DB54" i="35"/>
  <c r="DA54" i="35"/>
  <c r="CZ54" i="35"/>
  <c r="DC53" i="35"/>
  <c r="DB53" i="35"/>
  <c r="DA53" i="35"/>
  <c r="CZ53" i="35"/>
  <c r="DC52" i="35"/>
  <c r="DB52" i="35"/>
  <c r="DA52" i="35"/>
  <c r="CZ52" i="35"/>
  <c r="DC51" i="35"/>
  <c r="DB51" i="35"/>
  <c r="DA51" i="35"/>
  <c r="CZ51" i="35"/>
  <c r="DC50" i="35"/>
  <c r="DB50" i="35"/>
  <c r="DA50" i="35"/>
  <c r="CZ50" i="35"/>
  <c r="CZ75" i="35" s="1"/>
  <c r="DC47" i="35"/>
  <c r="DB47" i="35"/>
  <c r="DA47" i="35"/>
  <c r="CZ47" i="35"/>
  <c r="DC46" i="35"/>
  <c r="DB46" i="35"/>
  <c r="DA46" i="35"/>
  <c r="CZ46" i="35"/>
  <c r="DC45" i="35"/>
  <c r="DB45" i="35"/>
  <c r="DA45" i="35"/>
  <c r="CZ45" i="35"/>
  <c r="DC44" i="35"/>
  <c r="DB44" i="35"/>
  <c r="DA44" i="35"/>
  <c r="CZ44" i="35"/>
  <c r="DC43" i="35"/>
  <c r="DB43" i="35"/>
  <c r="DA43" i="35"/>
  <c r="CZ43" i="35"/>
  <c r="DC42" i="35"/>
  <c r="DB42" i="35"/>
  <c r="DA42" i="35"/>
  <c r="CZ42" i="35"/>
  <c r="DC41" i="35"/>
  <c r="DB41" i="35"/>
  <c r="DA41" i="35"/>
  <c r="CZ41" i="35"/>
  <c r="DC40" i="35"/>
  <c r="DB40" i="35"/>
  <c r="DA40" i="35"/>
  <c r="CZ40" i="35"/>
  <c r="DC39" i="35"/>
  <c r="DB39" i="35"/>
  <c r="DA39" i="35"/>
  <c r="CZ39" i="35"/>
  <c r="DC38" i="35"/>
  <c r="DB38" i="35"/>
  <c r="DA38" i="35"/>
  <c r="CZ38" i="35"/>
  <c r="DC37" i="35"/>
  <c r="DB37" i="35"/>
  <c r="DA37" i="35"/>
  <c r="CZ37" i="35"/>
  <c r="DC36" i="35"/>
  <c r="DB36" i="35"/>
  <c r="DA36" i="35"/>
  <c r="CZ36" i="35"/>
  <c r="DC35" i="35"/>
  <c r="DB35" i="35"/>
  <c r="DA35" i="35"/>
  <c r="CZ35" i="35"/>
  <c r="DC34" i="35"/>
  <c r="DB34" i="35"/>
  <c r="DA34" i="35"/>
  <c r="CZ34" i="35"/>
  <c r="DC33" i="35"/>
  <c r="DB33" i="35"/>
  <c r="DA33" i="35"/>
  <c r="CZ33" i="35"/>
  <c r="DC32" i="35"/>
  <c r="DB32" i="35"/>
  <c r="DA32" i="35"/>
  <c r="CZ32" i="35"/>
  <c r="DC31" i="35"/>
  <c r="DB31" i="35"/>
  <c r="DA31" i="35"/>
  <c r="CZ31" i="35"/>
  <c r="DC30" i="35"/>
  <c r="DB30" i="35"/>
  <c r="DA30" i="35"/>
  <c r="CZ30" i="35"/>
  <c r="DC29" i="35"/>
  <c r="DB29" i="35"/>
  <c r="DA29" i="35"/>
  <c r="CZ29" i="35"/>
  <c r="DC28" i="35"/>
  <c r="DB28" i="35"/>
  <c r="DA28" i="35"/>
  <c r="CZ28" i="35"/>
  <c r="DC27" i="35"/>
  <c r="DB27" i="35"/>
  <c r="DA27" i="35"/>
  <c r="CZ27" i="35"/>
  <c r="DC26" i="35"/>
  <c r="DB26" i="35"/>
  <c r="DA26" i="35"/>
  <c r="CZ26" i="35"/>
  <c r="DC25" i="35"/>
  <c r="DB25" i="35"/>
  <c r="DB48" i="35" s="1"/>
  <c r="DA25" i="35"/>
  <c r="DA48" i="35" s="1"/>
  <c r="CZ25" i="35"/>
  <c r="DC22" i="35"/>
  <c r="DB22" i="35"/>
  <c r="DA22" i="35"/>
  <c r="CZ22" i="35"/>
  <c r="DC21" i="35"/>
  <c r="DB21" i="35"/>
  <c r="DA21" i="35"/>
  <c r="CZ21" i="35"/>
  <c r="DC20" i="35"/>
  <c r="DB20" i="35"/>
  <c r="DA20" i="35"/>
  <c r="CZ20" i="35"/>
  <c r="DC19" i="35"/>
  <c r="DB19" i="35"/>
  <c r="DA19" i="35"/>
  <c r="CZ19" i="35"/>
  <c r="DC18" i="35"/>
  <c r="DB18" i="35"/>
  <c r="DA18" i="35"/>
  <c r="CZ18" i="35"/>
  <c r="DC17" i="35"/>
  <c r="DB17" i="35"/>
  <c r="DA17" i="35"/>
  <c r="CZ17" i="35"/>
  <c r="DC16" i="35"/>
  <c r="DB16" i="35"/>
  <c r="DA16" i="35"/>
  <c r="CZ16" i="35"/>
  <c r="DC15" i="35"/>
  <c r="DB15" i="35"/>
  <c r="DA15" i="35"/>
  <c r="CZ15" i="35"/>
  <c r="DC14" i="35"/>
  <c r="DB14" i="35"/>
  <c r="DA14" i="35"/>
  <c r="CZ14" i="35"/>
  <c r="DC13" i="35"/>
  <c r="DB13" i="35"/>
  <c r="DA13" i="35"/>
  <c r="CZ13" i="35"/>
  <c r="DC12" i="35"/>
  <c r="DB12" i="35"/>
  <c r="DB23" i="35" s="1"/>
  <c r="DA12" i="35"/>
  <c r="DA23" i="35" s="1"/>
  <c r="CZ12" i="35"/>
  <c r="CL22" i="35"/>
  <c r="CK22" i="35"/>
  <c r="CJ22" i="35"/>
  <c r="CI22" i="35"/>
  <c r="CL21" i="35"/>
  <c r="CK21" i="35"/>
  <c r="CJ21" i="35"/>
  <c r="CI21" i="35"/>
  <c r="CL20" i="35"/>
  <c r="CK20" i="35"/>
  <c r="CJ20" i="35"/>
  <c r="CI20" i="35"/>
  <c r="CL19" i="35"/>
  <c r="CK19" i="35"/>
  <c r="CJ19" i="35"/>
  <c r="CI19" i="35"/>
  <c r="CL18" i="35"/>
  <c r="CK18" i="35"/>
  <c r="CJ18" i="35"/>
  <c r="CI18" i="35"/>
  <c r="CL17" i="35"/>
  <c r="CK17" i="35"/>
  <c r="CJ17" i="35"/>
  <c r="CI17" i="35"/>
  <c r="CL16" i="35"/>
  <c r="CK16" i="35"/>
  <c r="CJ16" i="35"/>
  <c r="CI16" i="35"/>
  <c r="CL15" i="35"/>
  <c r="CK15" i="35"/>
  <c r="CJ15" i="35"/>
  <c r="CI15" i="35"/>
  <c r="CL14" i="35"/>
  <c r="CK14" i="35"/>
  <c r="CJ14" i="35"/>
  <c r="CI14" i="35"/>
  <c r="CL13" i="35"/>
  <c r="CK13" i="35"/>
  <c r="CJ13" i="35"/>
  <c r="CI13" i="35"/>
  <c r="CL12" i="35"/>
  <c r="CL23" i="35" s="1"/>
  <c r="CK12" i="35"/>
  <c r="CK23" i="35" s="1"/>
  <c r="CJ12" i="35"/>
  <c r="CI12" i="35"/>
  <c r="CI23" i="35" s="1"/>
  <c r="CL47" i="35"/>
  <c r="CK47" i="35"/>
  <c r="CJ47" i="35"/>
  <c r="CI47" i="35"/>
  <c r="CL46" i="35"/>
  <c r="CK46" i="35"/>
  <c r="CJ46" i="35"/>
  <c r="CI46" i="35"/>
  <c r="CL45" i="35"/>
  <c r="CK45" i="35"/>
  <c r="CJ45" i="35"/>
  <c r="CI45" i="35"/>
  <c r="CL44" i="35"/>
  <c r="CK44" i="35"/>
  <c r="CJ44" i="35"/>
  <c r="CI44" i="35"/>
  <c r="CL43" i="35"/>
  <c r="CK43" i="35"/>
  <c r="CJ43" i="35"/>
  <c r="CI43" i="35"/>
  <c r="CL42" i="35"/>
  <c r="CK42" i="35"/>
  <c r="CJ42" i="35"/>
  <c r="CI42" i="35"/>
  <c r="CL41" i="35"/>
  <c r="CK41" i="35"/>
  <c r="CJ41" i="35"/>
  <c r="CI41" i="35"/>
  <c r="CL40" i="35"/>
  <c r="CK40" i="35"/>
  <c r="CJ40" i="35"/>
  <c r="CI40" i="35"/>
  <c r="CL39" i="35"/>
  <c r="CK39" i="35"/>
  <c r="CJ39" i="35"/>
  <c r="CI39" i="35"/>
  <c r="CI38" i="35"/>
  <c r="CJ38" i="35" s="1"/>
  <c r="CL37" i="35"/>
  <c r="CK37" i="35"/>
  <c r="CJ37" i="35"/>
  <c r="CI37" i="35"/>
  <c r="CL36" i="35"/>
  <c r="CK36" i="35"/>
  <c r="CJ36" i="35"/>
  <c r="CI36" i="35"/>
  <c r="CL35" i="35"/>
  <c r="CK35" i="35"/>
  <c r="CJ35" i="35"/>
  <c r="CI35" i="35"/>
  <c r="CL34" i="35"/>
  <c r="CK34" i="35"/>
  <c r="CJ34" i="35"/>
  <c r="CI34" i="35"/>
  <c r="CL33" i="35"/>
  <c r="CK33" i="35"/>
  <c r="CJ33" i="35"/>
  <c r="CI33" i="35"/>
  <c r="CL32" i="35"/>
  <c r="CK32" i="35"/>
  <c r="CJ32" i="35"/>
  <c r="CI32" i="35"/>
  <c r="CL31" i="35"/>
  <c r="CK31" i="35"/>
  <c r="CJ31" i="35"/>
  <c r="CI31" i="35"/>
  <c r="CL30" i="35"/>
  <c r="CK30" i="35"/>
  <c r="CJ30" i="35"/>
  <c r="CI30" i="35"/>
  <c r="CL29" i="35"/>
  <c r="CK29" i="35"/>
  <c r="CJ29" i="35"/>
  <c r="CI29" i="35"/>
  <c r="CL28" i="35"/>
  <c r="CK28" i="35"/>
  <c r="CJ28" i="35"/>
  <c r="CI28" i="35"/>
  <c r="CL27" i="35"/>
  <c r="CK27" i="35"/>
  <c r="CJ27" i="35"/>
  <c r="CI27" i="35"/>
  <c r="CL26" i="35"/>
  <c r="CK26" i="35"/>
  <c r="CJ26" i="35"/>
  <c r="CI26" i="35"/>
  <c r="CL25" i="35"/>
  <c r="CK25" i="35"/>
  <c r="CJ25" i="35"/>
  <c r="CI25" i="35"/>
  <c r="CL74" i="35"/>
  <c r="CK74" i="35"/>
  <c r="CJ74" i="35"/>
  <c r="CI74" i="35"/>
  <c r="CL73" i="35"/>
  <c r="CK73" i="35"/>
  <c r="CJ73" i="35"/>
  <c r="CI73" i="35"/>
  <c r="CL72" i="35"/>
  <c r="CK72" i="35"/>
  <c r="CJ72" i="35"/>
  <c r="CI72" i="35"/>
  <c r="CL71" i="35"/>
  <c r="CK71" i="35"/>
  <c r="CJ71" i="35"/>
  <c r="CI71" i="35"/>
  <c r="CL70" i="35"/>
  <c r="CK70" i="35"/>
  <c r="CJ70" i="35"/>
  <c r="CI70" i="35"/>
  <c r="CI69" i="35"/>
  <c r="CL68" i="35"/>
  <c r="CK68" i="35"/>
  <c r="CJ68" i="35"/>
  <c r="CI68" i="35"/>
  <c r="CL67" i="35"/>
  <c r="CK67" i="35"/>
  <c r="CJ67" i="35"/>
  <c r="CI67" i="35"/>
  <c r="CL66" i="35"/>
  <c r="CK66" i="35"/>
  <c r="CJ66" i="35"/>
  <c r="CI66" i="35"/>
  <c r="CL65" i="35"/>
  <c r="CK65" i="35"/>
  <c r="CJ65" i="35"/>
  <c r="CI65" i="35"/>
  <c r="CL64" i="35"/>
  <c r="CK64" i="35"/>
  <c r="CJ64" i="35"/>
  <c r="CI64" i="35"/>
  <c r="CL63" i="35"/>
  <c r="CK63" i="35"/>
  <c r="CJ63" i="35"/>
  <c r="CI63" i="35"/>
  <c r="CL62" i="35"/>
  <c r="CK62" i="35"/>
  <c r="CJ62" i="35"/>
  <c r="CI62" i="35"/>
  <c r="CL61" i="35"/>
  <c r="CK61" i="35"/>
  <c r="CJ61" i="35"/>
  <c r="CI61" i="35"/>
  <c r="CL60" i="35"/>
  <c r="CK60" i="35"/>
  <c r="CJ60" i="35"/>
  <c r="CI60" i="35"/>
  <c r="CL59" i="35"/>
  <c r="CK59" i="35"/>
  <c r="CJ59" i="35"/>
  <c r="CI59" i="35"/>
  <c r="CL58" i="35"/>
  <c r="CK58" i="35"/>
  <c r="CJ58" i="35"/>
  <c r="CI58" i="35"/>
  <c r="CL57" i="35"/>
  <c r="CK57" i="35"/>
  <c r="CJ57" i="35"/>
  <c r="CI57" i="35"/>
  <c r="CL56" i="35"/>
  <c r="CK56" i="35"/>
  <c r="CJ56" i="35"/>
  <c r="CI56" i="35"/>
  <c r="CL55" i="35"/>
  <c r="CK55" i="35"/>
  <c r="CJ55" i="35"/>
  <c r="CI55" i="35"/>
  <c r="CL54" i="35"/>
  <c r="CK54" i="35"/>
  <c r="CJ54" i="35"/>
  <c r="CI54" i="35"/>
  <c r="CL53" i="35"/>
  <c r="CK53" i="35"/>
  <c r="CJ53" i="35"/>
  <c r="CI53" i="35"/>
  <c r="CL52" i="35"/>
  <c r="CK52" i="35"/>
  <c r="CJ52" i="35"/>
  <c r="CI52" i="35"/>
  <c r="CL51" i="35"/>
  <c r="CK51" i="35"/>
  <c r="CJ51" i="35"/>
  <c r="CI51" i="35"/>
  <c r="CL50" i="35"/>
  <c r="CK50" i="35"/>
  <c r="CJ50" i="35"/>
  <c r="CI50" i="35"/>
  <c r="CI75" i="35" s="1"/>
  <c r="CI81" i="35"/>
  <c r="CL80" i="35"/>
  <c r="CK80" i="35"/>
  <c r="CJ80" i="35"/>
  <c r="CI80" i="35"/>
  <c r="CI79" i="35"/>
  <c r="CL78" i="35"/>
  <c r="CK78" i="35"/>
  <c r="CJ78" i="35"/>
  <c r="CI78" i="35"/>
  <c r="BR81" i="35"/>
  <c r="BU80" i="35"/>
  <c r="BT80" i="35"/>
  <c r="BS80" i="35"/>
  <c r="BR80" i="35"/>
  <c r="BU79" i="35"/>
  <c r="BT79" i="35"/>
  <c r="BS79" i="35"/>
  <c r="BR79" i="35"/>
  <c r="BR78" i="35"/>
  <c r="BS78" i="35" s="1"/>
  <c r="BU74" i="35"/>
  <c r="BT74" i="35"/>
  <c r="BS74" i="35"/>
  <c r="BR74" i="35"/>
  <c r="BU73" i="35"/>
  <c r="BT73" i="35"/>
  <c r="BS73" i="35"/>
  <c r="BR73" i="35"/>
  <c r="BR72" i="35"/>
  <c r="BU71" i="35"/>
  <c r="BT71" i="35"/>
  <c r="BS71" i="35"/>
  <c r="BR71" i="35"/>
  <c r="BU70" i="35"/>
  <c r="BT70" i="35"/>
  <c r="BS70" i="35"/>
  <c r="BR70" i="35"/>
  <c r="BU69" i="35"/>
  <c r="BT69" i="35"/>
  <c r="BS69" i="35"/>
  <c r="BR69" i="35"/>
  <c r="BU68" i="35"/>
  <c r="BT68" i="35"/>
  <c r="BS68" i="35"/>
  <c r="BR68" i="35"/>
  <c r="BU67" i="35"/>
  <c r="BT67" i="35"/>
  <c r="BS67" i="35"/>
  <c r="BR67" i="35"/>
  <c r="BU66" i="35"/>
  <c r="BT66" i="35"/>
  <c r="BS66" i="35"/>
  <c r="BR66" i="35"/>
  <c r="BU65" i="35"/>
  <c r="BT65" i="35"/>
  <c r="BS65" i="35"/>
  <c r="BR65" i="35"/>
  <c r="BU64" i="35"/>
  <c r="BT64" i="35"/>
  <c r="BS64" i="35"/>
  <c r="BR64" i="35"/>
  <c r="BU63" i="35"/>
  <c r="BT63" i="35"/>
  <c r="BS63" i="35"/>
  <c r="BR63" i="35"/>
  <c r="BR62" i="35"/>
  <c r="BS62" i="35" s="1"/>
  <c r="BU61" i="35"/>
  <c r="BT61" i="35"/>
  <c r="BS61" i="35"/>
  <c r="BR61" i="35"/>
  <c r="BR60" i="35"/>
  <c r="BS60" i="35" s="1"/>
  <c r="BU59" i="35"/>
  <c r="BT59" i="35"/>
  <c r="BS59" i="35"/>
  <c r="BR59" i="35"/>
  <c r="BU58" i="35"/>
  <c r="BT58" i="35"/>
  <c r="BS58" i="35"/>
  <c r="BR58" i="35"/>
  <c r="BU57" i="35"/>
  <c r="BT57" i="35"/>
  <c r="BS57" i="35"/>
  <c r="BR57" i="35"/>
  <c r="BU56" i="35"/>
  <c r="BT56" i="35"/>
  <c r="BS56" i="35"/>
  <c r="BR56" i="35"/>
  <c r="BU55" i="35"/>
  <c r="BT55" i="35"/>
  <c r="BS55" i="35"/>
  <c r="BR55" i="35"/>
  <c r="BU54" i="35"/>
  <c r="BT54" i="35"/>
  <c r="BS54" i="35"/>
  <c r="BR54" i="35"/>
  <c r="BU53" i="35"/>
  <c r="BT53" i="35"/>
  <c r="BS53" i="35"/>
  <c r="BR53" i="35"/>
  <c r="BR52" i="35"/>
  <c r="BS52" i="35" s="1"/>
  <c r="BR51" i="35"/>
  <c r="BS51" i="35" s="1"/>
  <c r="BU50" i="35"/>
  <c r="BT50" i="35"/>
  <c r="BS50" i="35"/>
  <c r="BR50" i="35"/>
  <c r="BR75" i="35" s="1"/>
  <c r="BU47" i="35"/>
  <c r="BT47" i="35"/>
  <c r="BS47" i="35"/>
  <c r="BR47" i="35"/>
  <c r="BU46" i="35"/>
  <c r="BT46" i="35"/>
  <c r="BS46" i="35"/>
  <c r="BR46" i="35"/>
  <c r="BU45" i="35"/>
  <c r="BT45" i="35"/>
  <c r="BS45" i="35"/>
  <c r="BR45" i="35"/>
  <c r="BR44" i="35"/>
  <c r="BU43" i="35"/>
  <c r="BT43" i="35"/>
  <c r="BS43" i="35"/>
  <c r="BR43" i="35"/>
  <c r="BU42" i="35"/>
  <c r="BT42" i="35"/>
  <c r="BS42" i="35"/>
  <c r="BR42" i="35"/>
  <c r="BU41" i="35"/>
  <c r="BT41" i="35"/>
  <c r="BS41" i="35"/>
  <c r="BR41" i="35"/>
  <c r="BU40" i="35"/>
  <c r="BT40" i="35"/>
  <c r="BS40" i="35"/>
  <c r="BR40" i="35"/>
  <c r="BU39" i="35"/>
  <c r="BT39" i="35"/>
  <c r="BS39" i="35"/>
  <c r="BR39" i="35"/>
  <c r="BU38" i="35"/>
  <c r="BT38" i="35"/>
  <c r="BS38" i="35"/>
  <c r="BR38" i="35"/>
  <c r="BU37" i="35"/>
  <c r="BT37" i="35"/>
  <c r="BS37" i="35"/>
  <c r="BR37" i="35"/>
  <c r="BU36" i="35"/>
  <c r="BT36" i="35"/>
  <c r="BS36" i="35"/>
  <c r="BR36" i="35"/>
  <c r="BU35" i="35"/>
  <c r="BT35" i="35"/>
  <c r="BS35" i="35"/>
  <c r="BR35" i="35"/>
  <c r="BR34" i="35"/>
  <c r="BU33" i="35"/>
  <c r="BT33" i="35"/>
  <c r="BS33" i="35"/>
  <c r="BR33" i="35"/>
  <c r="BU32" i="35"/>
  <c r="BT32" i="35"/>
  <c r="BS32" i="35"/>
  <c r="BR32" i="35"/>
  <c r="BU31" i="35"/>
  <c r="BT31" i="35"/>
  <c r="BS31" i="35"/>
  <c r="BR31" i="35"/>
  <c r="BU30" i="35"/>
  <c r="BT30" i="35"/>
  <c r="BS30" i="35"/>
  <c r="BR30" i="35"/>
  <c r="BU29" i="35"/>
  <c r="BT29" i="35"/>
  <c r="BS29" i="35"/>
  <c r="BR29" i="35"/>
  <c r="BU28" i="35"/>
  <c r="BT28" i="35"/>
  <c r="BS28" i="35"/>
  <c r="BR28" i="35"/>
  <c r="BU27" i="35"/>
  <c r="BT27" i="35"/>
  <c r="BS27" i="35"/>
  <c r="BR27" i="35"/>
  <c r="BU26" i="35"/>
  <c r="BT26" i="35"/>
  <c r="BS26" i="35"/>
  <c r="BR26" i="35"/>
  <c r="BU25" i="35"/>
  <c r="BT25" i="35"/>
  <c r="BS25" i="35"/>
  <c r="BR25" i="35"/>
  <c r="BU22" i="35"/>
  <c r="BT22" i="35"/>
  <c r="BS22" i="35"/>
  <c r="BR22" i="35"/>
  <c r="BU21" i="35"/>
  <c r="BT21" i="35"/>
  <c r="BS21" i="35"/>
  <c r="BR21" i="35"/>
  <c r="BR20" i="35"/>
  <c r="BU19" i="35"/>
  <c r="BT19" i="35"/>
  <c r="BS19" i="35"/>
  <c r="BR19" i="35"/>
  <c r="BU18" i="35"/>
  <c r="BT18" i="35"/>
  <c r="BS18" i="35"/>
  <c r="BR18" i="35"/>
  <c r="BU17" i="35"/>
  <c r="BT17" i="35"/>
  <c r="BS17" i="35"/>
  <c r="BR17" i="35"/>
  <c r="BU16" i="35"/>
  <c r="BT16" i="35"/>
  <c r="BS16" i="35"/>
  <c r="BR16" i="35"/>
  <c r="BU15" i="35"/>
  <c r="BT15" i="35"/>
  <c r="BS15" i="35"/>
  <c r="BR15" i="35"/>
  <c r="BU14" i="35"/>
  <c r="BT14" i="35"/>
  <c r="BS14" i="35"/>
  <c r="BR14" i="35"/>
  <c r="BU13" i="35"/>
  <c r="BT13" i="35"/>
  <c r="BS13" i="35"/>
  <c r="BR13" i="35"/>
  <c r="BU12" i="35"/>
  <c r="BT12" i="35"/>
  <c r="BS12" i="35"/>
  <c r="BR12" i="35"/>
  <c r="BR23" i="35" s="1"/>
  <c r="BD81" i="35"/>
  <c r="BC81" i="35"/>
  <c r="BB81" i="35"/>
  <c r="BA81" i="35"/>
  <c r="BD80" i="35"/>
  <c r="BC80" i="35"/>
  <c r="BB80" i="35"/>
  <c r="BA80" i="35"/>
  <c r="BD79" i="35"/>
  <c r="BC79" i="35"/>
  <c r="BB79" i="35"/>
  <c r="BA79" i="35"/>
  <c r="BD78" i="35"/>
  <c r="BC78" i="35"/>
  <c r="BC82" i="35" s="1"/>
  <c r="BB78" i="35"/>
  <c r="BB82" i="35" s="1"/>
  <c r="BA78" i="35"/>
  <c r="BA82" i="35" s="1"/>
  <c r="BD74" i="35"/>
  <c r="BC74" i="35"/>
  <c r="BB74" i="35"/>
  <c r="BA74" i="35"/>
  <c r="BD73" i="35"/>
  <c r="BC73" i="35"/>
  <c r="BB73" i="35"/>
  <c r="BA73" i="35"/>
  <c r="BD72" i="35"/>
  <c r="BC72" i="35"/>
  <c r="BB72" i="35"/>
  <c r="BA72" i="35"/>
  <c r="BA71" i="35"/>
  <c r="BD70" i="35"/>
  <c r="BC70" i="35"/>
  <c r="BB70" i="35"/>
  <c r="BA70" i="35"/>
  <c r="BD69" i="35"/>
  <c r="BC69" i="35"/>
  <c r="BB69" i="35"/>
  <c r="BA69" i="35"/>
  <c r="BD68" i="35"/>
  <c r="BC68" i="35"/>
  <c r="BB68" i="35"/>
  <c r="BA68" i="35"/>
  <c r="BA75" i="35" s="1"/>
  <c r="BD67" i="35"/>
  <c r="BC67" i="35"/>
  <c r="BB67" i="35"/>
  <c r="BA67" i="35"/>
  <c r="BA66" i="35"/>
  <c r="BB66" i="35" s="1"/>
  <c r="BD65" i="35"/>
  <c r="BC65" i="35"/>
  <c r="BB65" i="35"/>
  <c r="BA65" i="35"/>
  <c r="BD64" i="35"/>
  <c r="BC64" i="35"/>
  <c r="BB64" i="35"/>
  <c r="BA64" i="35"/>
  <c r="BD63" i="35"/>
  <c r="BC63" i="35"/>
  <c r="BB63" i="35"/>
  <c r="BA63" i="35"/>
  <c r="BD62" i="35"/>
  <c r="BC62" i="35"/>
  <c r="BB62" i="35"/>
  <c r="BA62" i="35"/>
  <c r="BD61" i="35"/>
  <c r="BC61" i="35"/>
  <c r="BB61" i="35"/>
  <c r="BA61" i="35"/>
  <c r="BD60" i="35"/>
  <c r="BC60" i="35"/>
  <c r="BB60" i="35"/>
  <c r="BA60" i="35"/>
  <c r="BD59" i="35"/>
  <c r="BC59" i="35"/>
  <c r="BB59" i="35"/>
  <c r="BA59" i="35"/>
  <c r="BD58" i="35"/>
  <c r="BC58" i="35"/>
  <c r="BB58" i="35"/>
  <c r="BA58" i="35"/>
  <c r="BD57" i="35"/>
  <c r="BC57" i="35"/>
  <c r="BB57" i="35"/>
  <c r="BA57" i="35"/>
  <c r="BA56" i="35"/>
  <c r="BB56" i="35" s="1"/>
  <c r="BD55" i="35"/>
  <c r="BC55" i="35"/>
  <c r="BB55" i="35"/>
  <c r="BA55" i="35"/>
  <c r="BD54" i="35"/>
  <c r="BC54" i="35"/>
  <c r="BB54" i="35"/>
  <c r="BA54" i="35"/>
  <c r="BD53" i="35"/>
  <c r="BC53" i="35"/>
  <c r="BB53" i="35"/>
  <c r="BA53" i="35"/>
  <c r="BD52" i="35"/>
  <c r="BC52" i="35"/>
  <c r="BB52" i="35"/>
  <c r="BA52" i="35"/>
  <c r="BD51" i="35"/>
  <c r="BC51" i="35"/>
  <c r="BB51" i="35"/>
  <c r="BA51" i="35"/>
  <c r="BA50" i="35"/>
  <c r="BB50" i="35" s="1"/>
  <c r="BD47" i="35"/>
  <c r="BC47" i="35"/>
  <c r="BB47" i="35"/>
  <c r="BA47" i="35"/>
  <c r="BD46" i="35"/>
  <c r="BC46" i="35"/>
  <c r="BB46" i="35"/>
  <c r="BA46" i="35"/>
  <c r="BD45" i="35"/>
  <c r="BC45" i="35"/>
  <c r="BB45" i="35"/>
  <c r="BA45" i="35"/>
  <c r="BD44" i="35"/>
  <c r="BC44" i="35"/>
  <c r="BB44" i="35"/>
  <c r="BA44" i="35"/>
  <c r="BD43" i="35"/>
  <c r="BC43" i="35"/>
  <c r="BB43" i="35"/>
  <c r="BA43" i="35"/>
  <c r="BA42" i="35"/>
  <c r="BD41" i="35"/>
  <c r="BC41" i="35"/>
  <c r="BB41" i="35"/>
  <c r="BA41" i="35"/>
  <c r="BD40" i="35"/>
  <c r="BC40" i="35"/>
  <c r="BB40" i="35"/>
  <c r="BA40" i="35"/>
  <c r="BD39" i="35"/>
  <c r="BC39" i="35"/>
  <c r="BB39" i="35"/>
  <c r="BA39" i="35"/>
  <c r="BD38" i="35"/>
  <c r="BC38" i="35"/>
  <c r="BB38" i="35"/>
  <c r="BA38" i="35"/>
  <c r="BD37" i="35"/>
  <c r="BC37" i="35"/>
  <c r="BB37" i="35"/>
  <c r="BA37" i="35"/>
  <c r="BD36" i="35"/>
  <c r="BC36" i="35"/>
  <c r="BB36" i="35"/>
  <c r="BA36" i="35"/>
  <c r="BD35" i="35"/>
  <c r="BC35" i="35"/>
  <c r="BB35" i="35"/>
  <c r="BA35" i="35"/>
  <c r="BD34" i="35"/>
  <c r="BC34" i="35"/>
  <c r="BB34" i="35"/>
  <c r="BA34" i="35"/>
  <c r="BD33" i="35"/>
  <c r="BC33" i="35"/>
  <c r="BB33" i="35"/>
  <c r="BA33" i="35"/>
  <c r="BA32" i="35"/>
  <c r="BD31" i="35"/>
  <c r="BC31" i="35"/>
  <c r="BB31" i="35"/>
  <c r="BA31" i="35"/>
  <c r="BD30" i="35"/>
  <c r="BC30" i="35"/>
  <c r="BB30" i="35"/>
  <c r="BA30" i="35"/>
  <c r="BD29" i="35"/>
  <c r="BC29" i="35"/>
  <c r="BB29" i="35"/>
  <c r="BA29" i="35"/>
  <c r="BD28" i="35"/>
  <c r="BC28" i="35"/>
  <c r="BB28" i="35"/>
  <c r="BA28" i="35"/>
  <c r="BD27" i="35"/>
  <c r="BC27" i="35"/>
  <c r="BB27" i="35"/>
  <c r="BA27" i="35"/>
  <c r="BD26" i="35"/>
  <c r="BC26" i="35"/>
  <c r="BB26" i="35"/>
  <c r="BA26" i="35"/>
  <c r="BD25" i="35"/>
  <c r="BC25" i="35"/>
  <c r="BB25" i="35"/>
  <c r="BA25" i="35"/>
  <c r="BD22" i="35"/>
  <c r="BC22" i="35"/>
  <c r="BB22" i="35"/>
  <c r="BA22" i="35"/>
  <c r="BD21" i="35"/>
  <c r="BC21" i="35"/>
  <c r="BB21" i="35"/>
  <c r="BA21" i="35"/>
  <c r="BD20" i="35"/>
  <c r="BC20" i="35"/>
  <c r="BB20" i="35"/>
  <c r="BA20" i="35"/>
  <c r="BD19" i="35"/>
  <c r="BC19" i="35"/>
  <c r="BB19" i="35"/>
  <c r="BA19" i="35"/>
  <c r="BD18" i="35"/>
  <c r="BC18" i="35"/>
  <c r="BB18" i="35"/>
  <c r="BA18" i="35"/>
  <c r="BD17" i="35"/>
  <c r="BC17" i="35"/>
  <c r="BB17" i="35"/>
  <c r="BA17" i="35"/>
  <c r="BD16" i="35"/>
  <c r="BC16" i="35"/>
  <c r="BB16" i="35"/>
  <c r="BA16" i="35"/>
  <c r="BD15" i="35"/>
  <c r="BC15" i="35"/>
  <c r="BB15" i="35"/>
  <c r="BA15" i="35"/>
  <c r="BD14" i="35"/>
  <c r="BC14" i="35"/>
  <c r="BB14" i="35"/>
  <c r="BA14" i="35"/>
  <c r="BD13" i="35"/>
  <c r="BC13" i="35"/>
  <c r="BC23" i="35" s="1"/>
  <c r="BB13" i="35"/>
  <c r="BA13" i="35"/>
  <c r="BD12" i="35"/>
  <c r="BC12" i="35"/>
  <c r="BB12" i="35"/>
  <c r="BB23" i="35" s="1"/>
  <c r="BA12" i="35"/>
  <c r="AM81" i="35"/>
  <c r="AL81" i="35"/>
  <c r="AK81" i="35"/>
  <c r="AM80" i="35"/>
  <c r="AL80" i="35"/>
  <c r="AK80" i="35"/>
  <c r="AM79" i="35"/>
  <c r="AL79" i="35"/>
  <c r="AK79" i="35"/>
  <c r="AM78" i="35"/>
  <c r="AL78" i="35"/>
  <c r="AK78" i="35"/>
  <c r="AM74" i="35"/>
  <c r="AL74" i="35"/>
  <c r="AK74" i="35"/>
  <c r="AM73" i="35"/>
  <c r="AL73" i="35"/>
  <c r="AK73" i="35"/>
  <c r="AM72" i="35"/>
  <c r="AL72" i="35"/>
  <c r="AK72" i="35"/>
  <c r="AM71" i="35"/>
  <c r="AL71" i="35"/>
  <c r="AK71" i="35"/>
  <c r="AM70" i="35"/>
  <c r="AL70" i="35"/>
  <c r="AK70" i="35"/>
  <c r="AM69" i="35"/>
  <c r="AL69" i="35"/>
  <c r="AK69" i="35"/>
  <c r="AM68" i="35"/>
  <c r="AL68" i="35"/>
  <c r="AK68" i="35"/>
  <c r="AM67" i="35"/>
  <c r="AL67" i="35"/>
  <c r="AK67" i="35"/>
  <c r="AM66" i="35"/>
  <c r="AL66" i="35"/>
  <c r="AK66" i="35"/>
  <c r="AM65" i="35"/>
  <c r="AL65" i="35"/>
  <c r="AK65" i="35"/>
  <c r="AM64" i="35"/>
  <c r="AL64" i="35"/>
  <c r="AK64" i="35"/>
  <c r="AM63" i="35"/>
  <c r="AL63" i="35"/>
  <c r="AK63" i="35"/>
  <c r="AM62" i="35"/>
  <c r="AL62" i="35"/>
  <c r="AK62" i="35"/>
  <c r="AM61" i="35"/>
  <c r="AL61" i="35"/>
  <c r="AK61" i="35"/>
  <c r="AM60" i="35"/>
  <c r="AL60" i="35"/>
  <c r="AK60" i="35"/>
  <c r="AM59" i="35"/>
  <c r="AL59" i="35"/>
  <c r="AK59" i="35"/>
  <c r="AM57" i="35"/>
  <c r="AL57" i="35"/>
  <c r="AK57" i="35"/>
  <c r="AM56" i="35"/>
  <c r="AL56" i="35"/>
  <c r="AK56" i="35"/>
  <c r="AM55" i="35"/>
  <c r="AL55" i="35"/>
  <c r="AK55" i="35"/>
  <c r="AM53" i="35"/>
  <c r="AL53" i="35"/>
  <c r="AK53" i="35"/>
  <c r="AM52" i="35"/>
  <c r="AL52" i="35"/>
  <c r="AK52" i="35"/>
  <c r="AM51" i="35"/>
  <c r="AL51" i="35"/>
  <c r="AK51" i="35"/>
  <c r="AM50" i="35"/>
  <c r="AL50" i="35"/>
  <c r="AK50" i="35"/>
  <c r="AM46" i="35"/>
  <c r="AL46" i="35"/>
  <c r="AK46" i="35"/>
  <c r="AM45" i="35"/>
  <c r="AL45" i="35"/>
  <c r="AK45" i="35"/>
  <c r="AM44" i="35"/>
  <c r="AL44" i="35"/>
  <c r="AK44" i="35"/>
  <c r="AM43" i="35"/>
  <c r="AL43" i="35"/>
  <c r="AK43" i="35"/>
  <c r="AM42" i="35"/>
  <c r="AL42" i="35"/>
  <c r="AK42" i="35"/>
  <c r="AM41" i="35"/>
  <c r="AL41" i="35"/>
  <c r="AK41" i="35"/>
  <c r="AM40" i="35"/>
  <c r="AL40" i="35"/>
  <c r="AK40" i="35"/>
  <c r="AM39" i="35"/>
  <c r="AL39" i="35"/>
  <c r="AK39" i="35"/>
  <c r="AM38" i="35"/>
  <c r="AL38" i="35"/>
  <c r="AK38" i="35"/>
  <c r="AM37" i="35"/>
  <c r="AL37" i="35"/>
  <c r="AK37" i="35"/>
  <c r="AK36" i="35"/>
  <c r="AM35" i="35"/>
  <c r="AL35" i="35"/>
  <c r="AK35" i="35"/>
  <c r="AM34" i="35"/>
  <c r="AL34" i="35"/>
  <c r="AK34" i="35"/>
  <c r="AM33" i="35"/>
  <c r="AL33" i="35"/>
  <c r="AK33" i="35"/>
  <c r="AM32" i="35"/>
  <c r="AL32" i="35"/>
  <c r="AK32" i="35"/>
  <c r="AM31" i="35"/>
  <c r="AL31" i="35"/>
  <c r="AK31" i="35"/>
  <c r="AM30" i="35"/>
  <c r="AL30" i="35"/>
  <c r="AK30" i="35"/>
  <c r="AM29" i="35"/>
  <c r="AL29" i="35"/>
  <c r="AK29" i="35"/>
  <c r="AK28" i="35"/>
  <c r="AM27" i="35"/>
  <c r="AL27" i="35"/>
  <c r="AK27" i="35"/>
  <c r="AM26" i="35"/>
  <c r="AL26" i="35"/>
  <c r="AK26" i="35"/>
  <c r="AM25" i="35"/>
  <c r="AL25" i="35"/>
  <c r="AK25" i="35"/>
  <c r="V81" i="35"/>
  <c r="U81" i="35"/>
  <c r="T81" i="35"/>
  <c r="V80" i="35"/>
  <c r="U80" i="35"/>
  <c r="T80" i="35"/>
  <c r="V79" i="35"/>
  <c r="U79" i="35"/>
  <c r="T79" i="35"/>
  <c r="V78" i="35"/>
  <c r="U78" i="35"/>
  <c r="T78" i="35"/>
  <c r="V74" i="35"/>
  <c r="U74" i="35"/>
  <c r="T74" i="35"/>
  <c r="V73" i="35"/>
  <c r="U73" i="35"/>
  <c r="T73" i="35"/>
  <c r="V72" i="35"/>
  <c r="U72" i="35"/>
  <c r="T72" i="35"/>
  <c r="V71" i="35"/>
  <c r="U71" i="35"/>
  <c r="T71" i="35"/>
  <c r="V70" i="35"/>
  <c r="U70" i="35"/>
  <c r="T70" i="35"/>
  <c r="V69" i="35"/>
  <c r="U69" i="35"/>
  <c r="T69" i="35"/>
  <c r="V68" i="35"/>
  <c r="U68" i="35"/>
  <c r="T68" i="35"/>
  <c r="V67" i="35"/>
  <c r="U67" i="35"/>
  <c r="T67" i="35"/>
  <c r="V66" i="35"/>
  <c r="U66" i="35"/>
  <c r="T66" i="35"/>
  <c r="V65" i="35"/>
  <c r="U65" i="35"/>
  <c r="T65" i="35"/>
  <c r="V64" i="35"/>
  <c r="U64" i="35"/>
  <c r="T64" i="35"/>
  <c r="V63" i="35"/>
  <c r="U63" i="35"/>
  <c r="T63" i="35"/>
  <c r="V62" i="35"/>
  <c r="U62" i="35"/>
  <c r="T62" i="35"/>
  <c r="V61" i="35"/>
  <c r="U61" i="35"/>
  <c r="T61" i="35"/>
  <c r="V60" i="35"/>
  <c r="U60" i="35"/>
  <c r="T60" i="35"/>
  <c r="V59" i="35"/>
  <c r="U59" i="35"/>
  <c r="T59" i="35"/>
  <c r="V58" i="35"/>
  <c r="U58" i="35"/>
  <c r="T58" i="35"/>
  <c r="V57" i="35"/>
  <c r="U57" i="35"/>
  <c r="T57" i="35"/>
  <c r="V56" i="35"/>
  <c r="U56" i="35"/>
  <c r="T56" i="35"/>
  <c r="V55" i="35"/>
  <c r="U55" i="35"/>
  <c r="T55" i="35"/>
  <c r="V54" i="35"/>
  <c r="U54" i="35"/>
  <c r="T54" i="35"/>
  <c r="V53" i="35"/>
  <c r="U53" i="35"/>
  <c r="T53" i="35"/>
  <c r="V52" i="35"/>
  <c r="U52" i="35"/>
  <c r="T52" i="35"/>
  <c r="V51" i="35"/>
  <c r="U51" i="35"/>
  <c r="T51" i="35"/>
  <c r="V50" i="35"/>
  <c r="U50" i="35"/>
  <c r="T50" i="35"/>
  <c r="V47" i="35"/>
  <c r="U47" i="35"/>
  <c r="T47" i="35"/>
  <c r="V46" i="35"/>
  <c r="U46" i="35"/>
  <c r="T46" i="35"/>
  <c r="V45" i="35"/>
  <c r="U45" i="35"/>
  <c r="T45" i="35"/>
  <c r="V44" i="35"/>
  <c r="U44" i="35"/>
  <c r="T44" i="35"/>
  <c r="V43" i="35"/>
  <c r="U43" i="35"/>
  <c r="T43" i="35"/>
  <c r="V42" i="35"/>
  <c r="U42" i="35"/>
  <c r="T42" i="35"/>
  <c r="V41" i="35"/>
  <c r="U41" i="35"/>
  <c r="T41" i="35"/>
  <c r="V40" i="35"/>
  <c r="U40" i="35"/>
  <c r="T40" i="35"/>
  <c r="V39" i="35"/>
  <c r="U39" i="35"/>
  <c r="T39" i="35"/>
  <c r="V38" i="35"/>
  <c r="U38" i="35"/>
  <c r="T38" i="35"/>
  <c r="V37" i="35"/>
  <c r="U37" i="35"/>
  <c r="T37" i="35"/>
  <c r="V36" i="35"/>
  <c r="U36" i="35"/>
  <c r="T36" i="35"/>
  <c r="V35" i="35"/>
  <c r="U35" i="35"/>
  <c r="T35" i="35"/>
  <c r="V34" i="35"/>
  <c r="U34" i="35"/>
  <c r="T34" i="35"/>
  <c r="V33" i="35"/>
  <c r="U33" i="35"/>
  <c r="T33" i="35"/>
  <c r="V32" i="35"/>
  <c r="U32" i="35"/>
  <c r="T32" i="35"/>
  <c r="V31" i="35"/>
  <c r="U31" i="35"/>
  <c r="T31" i="35"/>
  <c r="T30" i="35"/>
  <c r="V29" i="35"/>
  <c r="U29" i="35"/>
  <c r="T29" i="35"/>
  <c r="V28" i="35"/>
  <c r="U28" i="35"/>
  <c r="T28" i="35"/>
  <c r="V27" i="35"/>
  <c r="U27" i="35"/>
  <c r="T27" i="35"/>
  <c r="V25" i="35"/>
  <c r="U25" i="35"/>
  <c r="T25" i="35"/>
  <c r="T13" i="35"/>
  <c r="U13" i="35"/>
  <c r="V13" i="35"/>
  <c r="T14" i="35"/>
  <c r="U14" i="35"/>
  <c r="V14" i="35"/>
  <c r="T15" i="35"/>
  <c r="U15" i="35"/>
  <c r="V15" i="35"/>
  <c r="T16" i="35"/>
  <c r="U16" i="35"/>
  <c r="V16" i="35"/>
  <c r="T17" i="35"/>
  <c r="U17" i="35"/>
  <c r="V17" i="35"/>
  <c r="T18" i="35"/>
  <c r="U18" i="35"/>
  <c r="V18" i="35"/>
  <c r="T19" i="35"/>
  <c r="U19" i="35"/>
  <c r="V19" i="35"/>
  <c r="T20" i="35"/>
  <c r="U20" i="35"/>
  <c r="V20" i="35"/>
  <c r="T21" i="35"/>
  <c r="U21" i="35"/>
  <c r="V21" i="35"/>
  <c r="T22" i="35"/>
  <c r="U22" i="35"/>
  <c r="V22" i="35"/>
  <c r="T12" i="35"/>
  <c r="AM22" i="35"/>
  <c r="AL22" i="35"/>
  <c r="AK22" i="35"/>
  <c r="AJ22" i="35"/>
  <c r="AM21" i="35"/>
  <c r="AL21" i="35"/>
  <c r="AK21" i="35"/>
  <c r="AJ21" i="35"/>
  <c r="AM20" i="35"/>
  <c r="AL20" i="35"/>
  <c r="AK20" i="35"/>
  <c r="AJ20" i="35"/>
  <c r="AM19" i="35"/>
  <c r="AL19" i="35"/>
  <c r="AK19" i="35"/>
  <c r="AJ19" i="35"/>
  <c r="AM18" i="35"/>
  <c r="AL18" i="35"/>
  <c r="AK18" i="35"/>
  <c r="AJ18" i="35"/>
  <c r="AJ17" i="35"/>
  <c r="AM16" i="35"/>
  <c r="AL16" i="35"/>
  <c r="AK16" i="35"/>
  <c r="AJ16" i="35"/>
  <c r="AM15" i="35"/>
  <c r="AL15" i="35"/>
  <c r="AK15" i="35"/>
  <c r="AJ15" i="35"/>
  <c r="AJ14" i="35"/>
  <c r="AK14" i="35" s="1"/>
  <c r="AM12" i="35"/>
  <c r="AL12" i="35"/>
  <c r="AK12" i="35"/>
  <c r="AJ12" i="35"/>
  <c r="BA23" i="35"/>
  <c r="BD23" i="35"/>
  <c r="R12" i="35"/>
  <c r="DA76" i="35" l="1"/>
  <c r="DA83" i="35" s="1"/>
  <c r="DA75" i="35"/>
  <c r="CZ23" i="35"/>
  <c r="BR48" i="35"/>
  <c r="CI48" i="35"/>
  <c r="CI76" i="35" s="1"/>
  <c r="CI83" i="35" s="1"/>
  <c r="DA82" i="35"/>
  <c r="CJ48" i="35"/>
  <c r="BD82" i="35"/>
  <c r="CZ48" i="35"/>
  <c r="AM82" i="35"/>
  <c r="CJ23" i="35"/>
  <c r="CI82" i="35"/>
  <c r="S57" i="34"/>
  <c r="S58" i="34" s="1"/>
  <c r="CJ75" i="35"/>
  <c r="CJ76" i="35" s="1"/>
  <c r="BR76" i="35"/>
  <c r="AL82" i="35"/>
  <c r="AJ48" i="35"/>
  <c r="BB71" i="35"/>
  <c r="BR82" i="35"/>
  <c r="U82" i="35"/>
  <c r="T82" i="35"/>
  <c r="BB75" i="35"/>
  <c r="BS44" i="35"/>
  <c r="BS72" i="35"/>
  <c r="BS75" i="35" s="1"/>
  <c r="BS76" i="35" s="1"/>
  <c r="BS83" i="35" s="1"/>
  <c r="S82" i="35"/>
  <c r="AJ75" i="35"/>
  <c r="S75" i="35"/>
  <c r="BA48" i="35"/>
  <c r="BA76" i="35" s="1"/>
  <c r="BA83" i="35" s="1"/>
  <c r="BS34" i="35"/>
  <c r="BS48" i="35" s="1"/>
  <c r="T41" i="34"/>
  <c r="T57" i="34" s="1"/>
  <c r="T58" i="34" s="1"/>
  <c r="V82" i="35"/>
  <c r="AK82" i="35"/>
  <c r="AK47" i="35"/>
  <c r="AK48" i="35" s="1"/>
  <c r="T75" i="35"/>
  <c r="T48" i="35"/>
  <c r="S23" i="35"/>
  <c r="CJ69" i="35"/>
  <c r="CJ79" i="35"/>
  <c r="CJ82" i="35" s="1"/>
  <c r="CJ81" i="35"/>
  <c r="BS81" i="35"/>
  <c r="BS82" i="35" s="1"/>
  <c r="BS20" i="35"/>
  <c r="BS23" i="35" s="1"/>
  <c r="BB32" i="35"/>
  <c r="BB42" i="35"/>
  <c r="AK54" i="35"/>
  <c r="AK58" i="35"/>
  <c r="S48" i="35"/>
  <c r="T23" i="35"/>
  <c r="AJ23" i="35"/>
  <c r="AK13" i="35"/>
  <c r="AK17" i="35"/>
  <c r="AK23" i="35" l="1"/>
  <c r="BB48" i="35"/>
  <c r="BB76" i="35" s="1"/>
  <c r="BB83" i="35" s="1"/>
  <c r="AJ76" i="35"/>
  <c r="AJ83" i="35" s="1"/>
  <c r="CJ83" i="35"/>
  <c r="CZ76" i="35"/>
  <c r="CZ83" i="35" s="1"/>
  <c r="BR83" i="35"/>
  <c r="T76" i="35"/>
  <c r="T83" i="35" s="1"/>
  <c r="S76" i="35"/>
  <c r="S83" i="35" s="1"/>
  <c r="AK75" i="35"/>
  <c r="AK76" i="35" s="1"/>
  <c r="AK83" i="35" s="1"/>
  <c r="CY52" i="35"/>
  <c r="DD52" i="35"/>
  <c r="CY53" i="35"/>
  <c r="DD53" i="35"/>
  <c r="CY54" i="35"/>
  <c r="DD54" i="35"/>
  <c r="CY55" i="35"/>
  <c r="DD55" i="35"/>
  <c r="CY56" i="35"/>
  <c r="DD56" i="35"/>
  <c r="CY57" i="35"/>
  <c r="DD57" i="35"/>
  <c r="CY58" i="35"/>
  <c r="DD58" i="35"/>
  <c r="CY59" i="35"/>
  <c r="DD59" i="35"/>
  <c r="CY60" i="35"/>
  <c r="DD60" i="35"/>
  <c r="CY61" i="35"/>
  <c r="DD61" i="35"/>
  <c r="CY62" i="35"/>
  <c r="DD62" i="35"/>
  <c r="CY63" i="35"/>
  <c r="DD63" i="35"/>
  <c r="CY64" i="35"/>
  <c r="DD64" i="35"/>
  <c r="DB64" i="35" s="1"/>
  <c r="CY65" i="35"/>
  <c r="DD65" i="35"/>
  <c r="CY66" i="35"/>
  <c r="DD66" i="35"/>
  <c r="CP52" i="35"/>
  <c r="CQ52" i="35"/>
  <c r="CR52" i="35"/>
  <c r="CS52" i="35"/>
  <c r="CT52" i="35"/>
  <c r="CU52" i="35"/>
  <c r="CP53" i="35"/>
  <c r="CQ53" i="35"/>
  <c r="CR53" i="35"/>
  <c r="CS53" i="35"/>
  <c r="CT53" i="35"/>
  <c r="CU53" i="35"/>
  <c r="CP54" i="35"/>
  <c r="CQ54" i="35"/>
  <c r="CR54" i="35"/>
  <c r="CS54" i="35"/>
  <c r="CT54" i="35"/>
  <c r="CU54" i="35"/>
  <c r="CP55" i="35"/>
  <c r="CQ55" i="35"/>
  <c r="CR55" i="35"/>
  <c r="CS55" i="35"/>
  <c r="CT55" i="35"/>
  <c r="CU55" i="35"/>
  <c r="CP56" i="35"/>
  <c r="CQ56" i="35"/>
  <c r="CR56" i="35"/>
  <c r="CS56" i="35"/>
  <c r="CT56" i="35"/>
  <c r="CU56" i="35"/>
  <c r="CP57" i="35"/>
  <c r="CQ57" i="35"/>
  <c r="CR57" i="35"/>
  <c r="CS57" i="35"/>
  <c r="CT57" i="35"/>
  <c r="CU57" i="35"/>
  <c r="CP58" i="35"/>
  <c r="CQ58" i="35"/>
  <c r="CR58" i="35"/>
  <c r="CS58" i="35"/>
  <c r="CT58" i="35"/>
  <c r="CU58" i="35"/>
  <c r="CP59" i="35"/>
  <c r="CQ59" i="35"/>
  <c r="CR59" i="35"/>
  <c r="CS59" i="35"/>
  <c r="CT59" i="35"/>
  <c r="CU59" i="35"/>
  <c r="CP60" i="35"/>
  <c r="CQ60" i="35"/>
  <c r="CR60" i="35"/>
  <c r="CS60" i="35"/>
  <c r="CT60" i="35"/>
  <c r="CU60" i="35"/>
  <c r="CP61" i="35"/>
  <c r="CQ61" i="35"/>
  <c r="CR61" i="35"/>
  <c r="CS61" i="35"/>
  <c r="CT61" i="35"/>
  <c r="CU61" i="35"/>
  <c r="CP62" i="35"/>
  <c r="CQ62" i="35"/>
  <c r="CR62" i="35"/>
  <c r="CS62" i="35"/>
  <c r="CT62" i="35"/>
  <c r="CU62" i="35"/>
  <c r="CP63" i="35"/>
  <c r="CQ63" i="35"/>
  <c r="CR63" i="35" s="1"/>
  <c r="CU63" i="35"/>
  <c r="CP64" i="35"/>
  <c r="CQ64" i="35"/>
  <c r="CR64" i="35"/>
  <c r="CS64" i="35"/>
  <c r="CT64" i="35"/>
  <c r="CU64" i="35"/>
  <c r="CH52" i="35"/>
  <c r="CM52" i="35"/>
  <c r="CH53" i="35"/>
  <c r="CM53" i="35"/>
  <c r="CH54" i="35"/>
  <c r="CM54" i="35"/>
  <c r="CH55" i="35"/>
  <c r="CM55" i="35"/>
  <c r="CH56" i="35"/>
  <c r="CM56" i="35"/>
  <c r="CH57" i="35"/>
  <c r="CM57" i="35"/>
  <c r="CH58" i="35"/>
  <c r="CM58" i="35"/>
  <c r="CH59" i="35"/>
  <c r="CM59" i="35"/>
  <c r="CH60" i="35"/>
  <c r="CM60" i="35"/>
  <c r="CH61" i="35"/>
  <c r="CM61" i="35"/>
  <c r="BY52" i="35"/>
  <c r="BZ52" i="35"/>
  <c r="CA52" i="35"/>
  <c r="CB52" i="35"/>
  <c r="CC52" i="35"/>
  <c r="CD52" i="35"/>
  <c r="BY53" i="35"/>
  <c r="BZ53" i="35"/>
  <c r="CA53" i="35"/>
  <c r="CB53" i="35"/>
  <c r="CC53" i="35"/>
  <c r="CD53" i="35"/>
  <c r="BY54" i="35"/>
  <c r="BZ54" i="35"/>
  <c r="CA54" i="35"/>
  <c r="CB54" i="35"/>
  <c r="CC54" i="35"/>
  <c r="CD54" i="35"/>
  <c r="BY55" i="35"/>
  <c r="BZ55" i="35"/>
  <c r="CA55" i="35"/>
  <c r="CB55" i="35"/>
  <c r="CC55" i="35"/>
  <c r="CD55" i="35"/>
  <c r="BY56" i="35"/>
  <c r="BZ56" i="35"/>
  <c r="CA56" i="35"/>
  <c r="CB56" i="35"/>
  <c r="CC56" i="35"/>
  <c r="CD56" i="35"/>
  <c r="BY57" i="35"/>
  <c r="BZ57" i="35"/>
  <c r="CA57" i="35"/>
  <c r="CB57" i="35"/>
  <c r="CC57" i="35"/>
  <c r="CD57" i="35"/>
  <c r="BY58" i="35"/>
  <c r="BZ58" i="35"/>
  <c r="CA58" i="35"/>
  <c r="CB58" i="35"/>
  <c r="CC58" i="35"/>
  <c r="CD58" i="35"/>
  <c r="BY59" i="35"/>
  <c r="BZ59" i="35"/>
  <c r="CA59" i="35"/>
  <c r="CB59" i="35"/>
  <c r="CC59" i="35"/>
  <c r="CD59" i="35"/>
  <c r="BQ52" i="35"/>
  <c r="BV52" i="35"/>
  <c r="BT52" i="35" s="1"/>
  <c r="BU52" i="35" s="1"/>
  <c r="BQ53" i="35"/>
  <c r="BV53" i="35"/>
  <c r="BQ54" i="35"/>
  <c r="BV54" i="35"/>
  <c r="BQ55" i="35"/>
  <c r="BV55" i="35"/>
  <c r="BQ56" i="35"/>
  <c r="BV56" i="35"/>
  <c r="BQ57" i="35"/>
  <c r="BV57" i="35"/>
  <c r="BQ58" i="35"/>
  <c r="BV58" i="35"/>
  <c r="BQ59" i="35"/>
  <c r="BV59" i="35"/>
  <c r="BQ60" i="35"/>
  <c r="BV60" i="35"/>
  <c r="BT60" i="35" s="1"/>
  <c r="BU60" i="35" s="1"/>
  <c r="BQ61" i="35"/>
  <c r="BV61" i="35"/>
  <c r="BH52" i="35"/>
  <c r="BI52" i="35"/>
  <c r="BJ52" i="35"/>
  <c r="BK52" i="35"/>
  <c r="BL52" i="35"/>
  <c r="BM52" i="35"/>
  <c r="BH53" i="35"/>
  <c r="BI53" i="35"/>
  <c r="BJ53" i="35"/>
  <c r="BK53" i="35"/>
  <c r="BL53" i="35"/>
  <c r="BM53" i="35"/>
  <c r="BH54" i="35"/>
  <c r="BI54" i="35"/>
  <c r="BJ54" i="35"/>
  <c r="BK54" i="35"/>
  <c r="BL54" i="35"/>
  <c r="BM54" i="35"/>
  <c r="BH55" i="35"/>
  <c r="BI55" i="35"/>
  <c r="BJ55" i="35"/>
  <c r="BK55" i="35"/>
  <c r="BL55" i="35"/>
  <c r="BM55" i="35"/>
  <c r="BH56" i="35"/>
  <c r="BI56" i="35"/>
  <c r="BJ56" i="35"/>
  <c r="BK56" i="35"/>
  <c r="BL56" i="35"/>
  <c r="BM56" i="35"/>
  <c r="BH57" i="35"/>
  <c r="BI57" i="35"/>
  <c r="BJ57" i="35"/>
  <c r="BK57" i="35"/>
  <c r="BL57" i="35"/>
  <c r="BM57" i="35"/>
  <c r="BH58" i="35"/>
  <c r="BI58" i="35"/>
  <c r="BJ58" i="35"/>
  <c r="BK58" i="35"/>
  <c r="BL58" i="35"/>
  <c r="BM58" i="35"/>
  <c r="BH59" i="35"/>
  <c r="BI59" i="35"/>
  <c r="BJ59" i="35" s="1"/>
  <c r="BM59" i="35"/>
  <c r="BH60" i="35"/>
  <c r="BI60" i="35"/>
  <c r="BJ60" i="35"/>
  <c r="BK60" i="35"/>
  <c r="BL60" i="35"/>
  <c r="BM60" i="35"/>
  <c r="BH61" i="35"/>
  <c r="BI61" i="35"/>
  <c r="BJ61" i="35" s="1"/>
  <c r="BM61" i="35"/>
  <c r="BH62" i="35"/>
  <c r="BI62" i="35"/>
  <c r="BJ62" i="35"/>
  <c r="BK62" i="35"/>
  <c r="BL62" i="35"/>
  <c r="BM62" i="35"/>
  <c r="BH63" i="35"/>
  <c r="BI63" i="35"/>
  <c r="BJ63" i="35"/>
  <c r="BK63" i="35"/>
  <c r="BL63" i="35"/>
  <c r="BM63" i="35"/>
  <c r="AZ52" i="35"/>
  <c r="BE52" i="35"/>
  <c r="AZ53" i="35"/>
  <c r="BE53" i="35"/>
  <c r="AZ54" i="35"/>
  <c r="BE54" i="35"/>
  <c r="AZ55" i="35"/>
  <c r="BE55" i="35"/>
  <c r="AZ56" i="35"/>
  <c r="BE56" i="35"/>
  <c r="BC56" i="35" s="1"/>
  <c r="BD56" i="35" s="1"/>
  <c r="AZ57" i="35"/>
  <c r="BE57" i="35"/>
  <c r="AZ58" i="35"/>
  <c r="BE58" i="35"/>
  <c r="AZ59" i="35"/>
  <c r="BE59" i="35"/>
  <c r="AQ52" i="35"/>
  <c r="AR52" i="35"/>
  <c r="AS52" i="35"/>
  <c r="AT52" i="35"/>
  <c r="AU52" i="35"/>
  <c r="AV52" i="35"/>
  <c r="AQ53" i="35"/>
  <c r="AR53" i="35"/>
  <c r="AS53" i="35"/>
  <c r="AT53" i="35"/>
  <c r="AU53" i="35"/>
  <c r="AV53" i="35"/>
  <c r="AQ54" i="35"/>
  <c r="AR54" i="35"/>
  <c r="AS54" i="35"/>
  <c r="AT54" i="35"/>
  <c r="AU54" i="35"/>
  <c r="AV54" i="35"/>
  <c r="AQ55" i="35"/>
  <c r="AR55" i="35"/>
  <c r="AS55" i="35" s="1"/>
  <c r="AV55" i="35"/>
  <c r="AQ56" i="35"/>
  <c r="AR56" i="35"/>
  <c r="AS56" i="35"/>
  <c r="AT56" i="35"/>
  <c r="AU56" i="35"/>
  <c r="AV56" i="35"/>
  <c r="AQ57" i="35"/>
  <c r="AR57" i="35"/>
  <c r="AS57" i="35"/>
  <c r="AT57" i="35"/>
  <c r="AU57" i="35"/>
  <c r="AV57" i="35"/>
  <c r="AQ58" i="35"/>
  <c r="AR58" i="35"/>
  <c r="AS58" i="35"/>
  <c r="AT58" i="35"/>
  <c r="AU58" i="35"/>
  <c r="AV58" i="35"/>
  <c r="AQ59" i="35"/>
  <c r="AR59" i="35"/>
  <c r="AS59" i="35"/>
  <c r="AT59" i="35"/>
  <c r="AU59" i="35"/>
  <c r="AV59" i="35"/>
  <c r="AQ60" i="35"/>
  <c r="AR60" i="35"/>
  <c r="AS60" i="35"/>
  <c r="AT60" i="35"/>
  <c r="AU60" i="35"/>
  <c r="AV60" i="35"/>
  <c r="AQ61" i="35"/>
  <c r="AR61" i="35"/>
  <c r="AS61" i="35"/>
  <c r="AT61" i="35"/>
  <c r="AU61" i="35"/>
  <c r="AV61" i="35"/>
  <c r="AI52" i="35"/>
  <c r="AN52" i="35"/>
  <c r="AI53" i="35"/>
  <c r="AN53" i="35"/>
  <c r="AI54" i="35"/>
  <c r="AN54" i="35"/>
  <c r="AL54" i="35" s="1"/>
  <c r="AM54" i="35" s="1"/>
  <c r="AI55" i="35"/>
  <c r="AN55" i="35"/>
  <c r="AI56" i="35"/>
  <c r="AN56" i="35"/>
  <c r="AI57" i="35"/>
  <c r="AN57" i="35"/>
  <c r="AI58" i="35"/>
  <c r="AN58" i="35"/>
  <c r="AL58" i="35" s="1"/>
  <c r="AM58" i="35" s="1"/>
  <c r="AI59" i="35"/>
  <c r="AN59" i="35"/>
  <c r="Z52" i="35"/>
  <c r="AA52" i="35"/>
  <c r="AB52" i="35"/>
  <c r="AC52" i="35"/>
  <c r="AD52" i="35"/>
  <c r="AE52" i="35"/>
  <c r="Z53" i="35"/>
  <c r="AA53" i="35"/>
  <c r="AB53" i="35" s="1"/>
  <c r="AE53" i="35"/>
  <c r="Z54" i="35"/>
  <c r="AA54" i="35"/>
  <c r="AB54" i="35"/>
  <c r="AC54" i="35"/>
  <c r="AD54" i="35"/>
  <c r="AE54" i="35"/>
  <c r="Z55" i="35"/>
  <c r="AA55" i="35"/>
  <c r="AB55" i="35"/>
  <c r="AC55" i="35"/>
  <c r="AD55" i="35"/>
  <c r="AE55" i="35"/>
  <c r="Z56" i="35"/>
  <c r="AA56" i="35"/>
  <c r="AB56" i="35"/>
  <c r="AC56" i="35"/>
  <c r="AD56" i="35"/>
  <c r="AE56" i="35"/>
  <c r="Z57" i="35"/>
  <c r="AA57" i="35"/>
  <c r="AB57" i="35" s="1"/>
  <c r="AE57" i="35"/>
  <c r="Z58" i="35"/>
  <c r="AA58" i="35"/>
  <c r="AB58" i="35"/>
  <c r="AC58" i="35"/>
  <c r="AD58" i="35"/>
  <c r="AE58" i="35"/>
  <c r="Z59" i="35"/>
  <c r="AA59" i="35"/>
  <c r="AB59" i="35"/>
  <c r="AC59" i="35"/>
  <c r="AD59" i="35"/>
  <c r="AE59" i="35"/>
  <c r="R52" i="35"/>
  <c r="W52" i="35"/>
  <c r="R53" i="35"/>
  <c r="W53" i="35"/>
  <c r="R54" i="35"/>
  <c r="W54" i="35"/>
  <c r="R55" i="35"/>
  <c r="W55" i="35"/>
  <c r="I51" i="35"/>
  <c r="J51" i="35"/>
  <c r="K51" i="35"/>
  <c r="L51" i="35"/>
  <c r="M51" i="35"/>
  <c r="N51" i="35"/>
  <c r="I52" i="35"/>
  <c r="J52" i="35"/>
  <c r="K52" i="35"/>
  <c r="L52" i="35"/>
  <c r="M52" i="35"/>
  <c r="N52" i="35"/>
  <c r="I53" i="35"/>
  <c r="J53" i="35"/>
  <c r="K53" i="35"/>
  <c r="L53" i="35"/>
  <c r="M53" i="35"/>
  <c r="N53" i="35"/>
  <c r="I54" i="35"/>
  <c r="J54" i="35"/>
  <c r="K54" i="35"/>
  <c r="L54" i="35"/>
  <c r="M54" i="35"/>
  <c r="N54" i="35"/>
  <c r="I55" i="35"/>
  <c r="J55" i="35"/>
  <c r="K55" i="35"/>
  <c r="L55" i="35"/>
  <c r="M55" i="35"/>
  <c r="N55" i="35"/>
  <c r="CY14" i="35"/>
  <c r="DD14" i="35"/>
  <c r="CY15" i="35"/>
  <c r="DD15" i="35"/>
  <c r="CY16" i="35"/>
  <c r="DD16" i="35"/>
  <c r="CY17" i="35"/>
  <c r="DD17" i="35"/>
  <c r="CY18" i="35"/>
  <c r="DD18" i="35"/>
  <c r="CY19" i="35"/>
  <c r="DD19" i="35"/>
  <c r="CP14" i="35"/>
  <c r="CQ14" i="35"/>
  <c r="CR14" i="35"/>
  <c r="CS14" i="35"/>
  <c r="CT14" i="35"/>
  <c r="CU14" i="35"/>
  <c r="CP15" i="35"/>
  <c r="CQ15" i="35"/>
  <c r="CR15" i="35"/>
  <c r="CS15" i="35"/>
  <c r="CT15" i="35"/>
  <c r="CU15" i="35"/>
  <c r="CP16" i="35"/>
  <c r="CQ16" i="35"/>
  <c r="CR16" i="35"/>
  <c r="CS16" i="35"/>
  <c r="CT16" i="35"/>
  <c r="CU16" i="35"/>
  <c r="CP17" i="35"/>
  <c r="CQ17" i="35"/>
  <c r="CR17" i="35"/>
  <c r="CS17" i="35"/>
  <c r="CT17" i="35"/>
  <c r="CU17" i="35"/>
  <c r="CP18" i="35"/>
  <c r="CQ18" i="35"/>
  <c r="CR18" i="35"/>
  <c r="CS18" i="35"/>
  <c r="CT18" i="35"/>
  <c r="CU18" i="35"/>
  <c r="CP19" i="35"/>
  <c r="CQ19" i="35"/>
  <c r="CR19" i="35"/>
  <c r="CS19" i="35"/>
  <c r="CT19" i="35"/>
  <c r="CU19" i="35"/>
  <c r="CH14" i="35"/>
  <c r="CM14" i="35"/>
  <c r="CH15" i="35"/>
  <c r="CM15" i="35"/>
  <c r="CH16" i="35"/>
  <c r="CM16" i="35"/>
  <c r="CH17" i="35"/>
  <c r="CM17" i="35"/>
  <c r="CH18" i="35"/>
  <c r="CM18" i="35"/>
  <c r="CH19" i="35"/>
  <c r="CM19" i="35"/>
  <c r="CH20" i="35"/>
  <c r="CM20" i="35"/>
  <c r="CH21" i="35"/>
  <c r="CM21" i="35"/>
  <c r="BY14" i="35"/>
  <c r="BZ14" i="35"/>
  <c r="CA14" i="35"/>
  <c r="CB14" i="35"/>
  <c r="CC14" i="35"/>
  <c r="CD14" i="35"/>
  <c r="BY15" i="35"/>
  <c r="BZ15" i="35"/>
  <c r="CA15" i="35"/>
  <c r="CB15" i="35"/>
  <c r="CC15" i="35"/>
  <c r="CD15" i="35"/>
  <c r="BY16" i="35"/>
  <c r="BZ16" i="35"/>
  <c r="CA16" i="35"/>
  <c r="CB16" i="35"/>
  <c r="CC16" i="35"/>
  <c r="CD16" i="35"/>
  <c r="BY17" i="35"/>
  <c r="BZ17" i="35"/>
  <c r="CA17" i="35"/>
  <c r="CB17" i="35"/>
  <c r="CC17" i="35"/>
  <c r="CD17" i="35"/>
  <c r="BY18" i="35"/>
  <c r="BZ18" i="35"/>
  <c r="CA18" i="35"/>
  <c r="CB18" i="35"/>
  <c r="CC18" i="35"/>
  <c r="CD18" i="35"/>
  <c r="BY19" i="35"/>
  <c r="BZ19" i="35"/>
  <c r="CA19" i="35"/>
  <c r="CB19" i="35"/>
  <c r="CC19" i="35"/>
  <c r="CD19" i="35"/>
  <c r="BY20" i="35"/>
  <c r="BZ20" i="35"/>
  <c r="CA20" i="35"/>
  <c r="CB20" i="35"/>
  <c r="CC20" i="35"/>
  <c r="CD20" i="35"/>
  <c r="BQ14" i="35"/>
  <c r="BV14" i="35"/>
  <c r="BQ15" i="35"/>
  <c r="BV15" i="35"/>
  <c r="BQ16" i="35"/>
  <c r="BV16" i="35"/>
  <c r="BQ17" i="35"/>
  <c r="BV17" i="35"/>
  <c r="BQ18" i="35"/>
  <c r="BV18" i="35"/>
  <c r="BQ19" i="35"/>
  <c r="BV19" i="35"/>
  <c r="BQ20" i="35"/>
  <c r="BV20" i="35"/>
  <c r="BT20" i="35" s="1"/>
  <c r="BH14" i="35"/>
  <c r="BI14" i="35"/>
  <c r="BJ14" i="35"/>
  <c r="BK14" i="35"/>
  <c r="BL14" i="35"/>
  <c r="BM14" i="35"/>
  <c r="BH15" i="35"/>
  <c r="BI15" i="35"/>
  <c r="BJ15" i="35"/>
  <c r="BK15" i="35"/>
  <c r="BL15" i="35"/>
  <c r="BM15" i="35"/>
  <c r="BH16" i="35"/>
  <c r="BI16" i="35"/>
  <c r="BJ16" i="35"/>
  <c r="BK16" i="35"/>
  <c r="BL16" i="35"/>
  <c r="BM16" i="35"/>
  <c r="BH17" i="35"/>
  <c r="BI17" i="35"/>
  <c r="BJ17" i="35"/>
  <c r="BK17" i="35"/>
  <c r="BL17" i="35"/>
  <c r="BM17" i="35"/>
  <c r="BH18" i="35"/>
  <c r="BI18" i="35"/>
  <c r="BJ18" i="35"/>
  <c r="BK18" i="35"/>
  <c r="BL18" i="35"/>
  <c r="BM18" i="35"/>
  <c r="AZ13" i="35"/>
  <c r="BE13" i="35"/>
  <c r="AZ14" i="35"/>
  <c r="BE14" i="35"/>
  <c r="AZ15" i="35"/>
  <c r="BE15" i="35"/>
  <c r="AZ16" i="35"/>
  <c r="BE16" i="35"/>
  <c r="AZ17" i="35"/>
  <c r="BE17" i="35"/>
  <c r="AZ18" i="35"/>
  <c r="BE18" i="35"/>
  <c r="AZ19" i="35"/>
  <c r="BE19" i="35"/>
  <c r="AZ20" i="35"/>
  <c r="BE20" i="35"/>
  <c r="AQ14" i="35"/>
  <c r="AR14" i="35"/>
  <c r="AS14" i="35"/>
  <c r="AT14" i="35"/>
  <c r="AU14" i="35"/>
  <c r="AV14" i="35"/>
  <c r="AQ15" i="35"/>
  <c r="AR15" i="35"/>
  <c r="AS15" i="35"/>
  <c r="AT15" i="35"/>
  <c r="AU15" i="35"/>
  <c r="AV15" i="35"/>
  <c r="AQ16" i="35"/>
  <c r="AR16" i="35"/>
  <c r="AS16" i="35"/>
  <c r="AT16" i="35"/>
  <c r="AU16" i="35"/>
  <c r="AV16" i="35"/>
  <c r="AQ17" i="35"/>
  <c r="AR17" i="35"/>
  <c r="AS17" i="35"/>
  <c r="AT17" i="35"/>
  <c r="AU17" i="35"/>
  <c r="AV17" i="35"/>
  <c r="AQ18" i="35"/>
  <c r="AR18" i="35"/>
  <c r="AS18" i="35"/>
  <c r="AT18" i="35"/>
  <c r="AU18" i="35"/>
  <c r="AV18" i="35"/>
  <c r="AQ19" i="35"/>
  <c r="AR19" i="35"/>
  <c r="AS19" i="35"/>
  <c r="AT19" i="35"/>
  <c r="AU19" i="35"/>
  <c r="AV19" i="35"/>
  <c r="AQ20" i="35"/>
  <c r="AR20" i="35"/>
  <c r="AS20" i="35"/>
  <c r="AT20" i="35"/>
  <c r="AU20" i="35"/>
  <c r="AV20" i="35"/>
  <c r="AQ21" i="35"/>
  <c r="AR21" i="35"/>
  <c r="AS21" i="35"/>
  <c r="AT21" i="35"/>
  <c r="AU21" i="35"/>
  <c r="AV21" i="35"/>
  <c r="AQ22" i="35"/>
  <c r="AR22" i="35"/>
  <c r="AS22" i="35" s="1"/>
  <c r="AV22" i="35"/>
  <c r="AI13" i="35"/>
  <c r="AN13" i="35"/>
  <c r="AL13" i="35" s="1"/>
  <c r="AI14" i="35"/>
  <c r="AN14" i="35"/>
  <c r="AL14" i="35" s="1"/>
  <c r="AM14" i="35" s="1"/>
  <c r="AI15" i="35"/>
  <c r="AN15" i="35"/>
  <c r="AI16" i="35"/>
  <c r="AN16" i="35"/>
  <c r="AI17" i="35"/>
  <c r="AN17" i="35"/>
  <c r="AL17" i="35" s="1"/>
  <c r="AM17" i="35" s="1"/>
  <c r="AI18" i="35"/>
  <c r="AN18" i="35"/>
  <c r="AI19" i="35"/>
  <c r="AN19" i="35"/>
  <c r="AI20" i="35"/>
  <c r="AN20" i="35"/>
  <c r="AI21" i="35"/>
  <c r="AN21" i="35"/>
  <c r="Z13" i="35"/>
  <c r="AA13" i="35"/>
  <c r="AB13" i="35"/>
  <c r="AC13" i="35"/>
  <c r="AD13" i="35"/>
  <c r="AE13" i="35"/>
  <c r="Z14" i="35"/>
  <c r="AA14" i="35"/>
  <c r="AB14" i="35"/>
  <c r="AC14" i="35"/>
  <c r="AD14" i="35"/>
  <c r="AE14" i="35"/>
  <c r="Z15" i="35"/>
  <c r="AA15" i="35"/>
  <c r="AB15" i="35"/>
  <c r="AC15" i="35"/>
  <c r="AD15" i="35"/>
  <c r="AE15" i="35"/>
  <c r="Z16" i="35"/>
  <c r="AA16" i="35"/>
  <c r="AB16" i="35" s="1"/>
  <c r="AE16" i="35"/>
  <c r="Z17" i="35"/>
  <c r="AA17" i="35"/>
  <c r="AB17" i="35"/>
  <c r="AC17" i="35"/>
  <c r="AD17" i="35"/>
  <c r="AE17" i="35"/>
  <c r="Z18" i="35"/>
  <c r="AA18" i="35"/>
  <c r="AB18" i="35"/>
  <c r="AC18" i="35"/>
  <c r="AD18" i="35"/>
  <c r="AE18" i="35"/>
  <c r="Z19" i="35"/>
  <c r="AA19" i="35"/>
  <c r="AB19" i="35"/>
  <c r="AC19" i="35"/>
  <c r="AD19" i="35"/>
  <c r="AE19" i="35"/>
  <c r="Z20" i="35"/>
  <c r="AA20" i="35"/>
  <c r="AB20" i="35"/>
  <c r="AC20" i="35"/>
  <c r="AD20" i="35"/>
  <c r="AE20" i="35"/>
  <c r="Z21" i="35"/>
  <c r="AA21" i="35"/>
  <c r="AB21" i="35" s="1"/>
  <c r="AE21" i="35"/>
  <c r="Z22" i="35"/>
  <c r="AA22" i="35"/>
  <c r="AB22" i="35"/>
  <c r="AC22" i="35"/>
  <c r="AD22" i="35"/>
  <c r="AE22" i="35"/>
  <c r="R14" i="35"/>
  <c r="W14" i="35"/>
  <c r="R15" i="35"/>
  <c r="W15" i="35"/>
  <c r="R16" i="35"/>
  <c r="W16" i="35"/>
  <c r="R17" i="35"/>
  <c r="W17" i="35"/>
  <c r="R18" i="35"/>
  <c r="W18" i="35"/>
  <c r="R19" i="35"/>
  <c r="W19" i="35"/>
  <c r="R20" i="35"/>
  <c r="W20" i="35"/>
  <c r="I14" i="35"/>
  <c r="J14" i="35"/>
  <c r="K14" i="35"/>
  <c r="L14" i="35"/>
  <c r="M14" i="35"/>
  <c r="N14" i="35"/>
  <c r="I15" i="35"/>
  <c r="J15" i="35"/>
  <c r="K15" i="35" s="1"/>
  <c r="N15" i="35"/>
  <c r="I16" i="35"/>
  <c r="J16" i="35"/>
  <c r="K16" i="35"/>
  <c r="L16" i="35"/>
  <c r="M16" i="35"/>
  <c r="N16" i="35"/>
  <c r="I17" i="35"/>
  <c r="J17" i="35"/>
  <c r="K17" i="35"/>
  <c r="L17" i="35"/>
  <c r="M17" i="35"/>
  <c r="N17" i="35"/>
  <c r="I18" i="35"/>
  <c r="J18" i="35"/>
  <c r="K18" i="35"/>
  <c r="L18" i="35"/>
  <c r="M18" i="35"/>
  <c r="N18" i="35"/>
  <c r="I19" i="35"/>
  <c r="J19" i="35"/>
  <c r="K19" i="35"/>
  <c r="L19" i="35"/>
  <c r="M19" i="35"/>
  <c r="N19" i="35"/>
  <c r="I20" i="35"/>
  <c r="J20" i="35"/>
  <c r="K20" i="35"/>
  <c r="L20" i="35"/>
  <c r="M20" i="35"/>
  <c r="N20" i="35"/>
  <c r="G52" i="35"/>
  <c r="F52" i="35"/>
  <c r="E52" i="35"/>
  <c r="D52" i="35"/>
  <c r="G14" i="35"/>
  <c r="F14" i="35"/>
  <c r="E14" i="35"/>
  <c r="D14" i="35"/>
  <c r="BE40" i="34"/>
  <c r="BE41" i="34"/>
  <c r="BE42" i="34"/>
  <c r="BE43" i="34"/>
  <c r="BE44" i="34"/>
  <c r="BE45" i="34"/>
  <c r="BE46" i="34"/>
  <c r="BE47" i="34"/>
  <c r="BE48" i="34"/>
  <c r="BE49" i="34"/>
  <c r="BE50" i="34"/>
  <c r="BC50" i="34" s="1"/>
  <c r="BD50" i="34" s="1"/>
  <c r="BE51" i="34"/>
  <c r="BE52" i="34"/>
  <c r="BC52" i="34" s="1"/>
  <c r="BD52" i="34" s="1"/>
  <c r="BE53" i="34"/>
  <c r="BC53" i="34" s="1"/>
  <c r="BD53" i="34" s="1"/>
  <c r="BE54" i="34"/>
  <c r="BE55" i="34"/>
  <c r="AQ40" i="34"/>
  <c r="AR40" i="34"/>
  <c r="AS40" i="34"/>
  <c r="AT40" i="34"/>
  <c r="AU40" i="34"/>
  <c r="AV40" i="34"/>
  <c r="AQ41" i="34"/>
  <c r="AR41" i="34"/>
  <c r="AS41" i="34"/>
  <c r="AT41" i="34"/>
  <c r="AU41" i="34"/>
  <c r="AV41" i="34"/>
  <c r="AQ42" i="34"/>
  <c r="AR42" i="34"/>
  <c r="AS42" i="34"/>
  <c r="AT42" i="34"/>
  <c r="AU42" i="34"/>
  <c r="AV42" i="34"/>
  <c r="AQ43" i="34"/>
  <c r="AR43" i="34"/>
  <c r="AS43" i="34"/>
  <c r="AT43" i="34"/>
  <c r="AU43" i="34"/>
  <c r="AV43" i="34"/>
  <c r="AQ44" i="34"/>
  <c r="AR44" i="34"/>
  <c r="AS44" i="34"/>
  <c r="AT44" i="34"/>
  <c r="AU44" i="34"/>
  <c r="AV44" i="34"/>
  <c r="AQ45" i="34"/>
  <c r="AR45" i="34"/>
  <c r="AS45" i="34"/>
  <c r="AT45" i="34"/>
  <c r="AU45" i="34"/>
  <c r="AV45" i="34"/>
  <c r="AQ46" i="34"/>
  <c r="AR46" i="34"/>
  <c r="AS46" i="34"/>
  <c r="AT46" i="34"/>
  <c r="AU46" i="34"/>
  <c r="AV46" i="34"/>
  <c r="AQ47" i="34"/>
  <c r="AR47" i="34"/>
  <c r="AS47" i="34"/>
  <c r="AT47" i="34"/>
  <c r="AU47" i="34"/>
  <c r="AV47" i="34"/>
  <c r="AQ48" i="34"/>
  <c r="AR48" i="34"/>
  <c r="AS48" i="34"/>
  <c r="AT48" i="34"/>
  <c r="AU48" i="34"/>
  <c r="AV48" i="34"/>
  <c r="AQ49" i="34"/>
  <c r="AR49" i="34"/>
  <c r="AS49" i="34" s="1"/>
  <c r="AV49" i="34"/>
  <c r="AQ50" i="34"/>
  <c r="AR50" i="34"/>
  <c r="AS50" i="34"/>
  <c r="AT50" i="34"/>
  <c r="AU50" i="34"/>
  <c r="AV50" i="34"/>
  <c r="AQ51" i="34"/>
  <c r="AR51" i="34"/>
  <c r="AS51" i="34" s="1"/>
  <c r="AV51" i="34"/>
  <c r="AQ52" i="34"/>
  <c r="AR52" i="34"/>
  <c r="AS52" i="34"/>
  <c r="AT52" i="34"/>
  <c r="AU52" i="34"/>
  <c r="AV52" i="34"/>
  <c r="AQ53" i="34"/>
  <c r="AR53" i="34"/>
  <c r="AS53" i="34"/>
  <c r="AT53" i="34"/>
  <c r="AU53" i="34"/>
  <c r="AV53" i="34"/>
  <c r="AQ54" i="34"/>
  <c r="AR54" i="34"/>
  <c r="AS54" i="34" s="1"/>
  <c r="AV54" i="34"/>
  <c r="AQ55" i="34"/>
  <c r="AR55" i="34"/>
  <c r="AS55" i="34" s="1"/>
  <c r="AV55" i="34"/>
  <c r="AN40" i="34"/>
  <c r="AN41" i="34"/>
  <c r="AN42" i="34"/>
  <c r="AN43" i="34"/>
  <c r="AN44" i="34"/>
  <c r="AN45" i="34"/>
  <c r="AL45" i="34" s="1"/>
  <c r="AM45" i="34" s="1"/>
  <c r="AN46" i="34"/>
  <c r="AL46" i="34" s="1"/>
  <c r="AM46" i="34" s="1"/>
  <c r="AN47" i="34"/>
  <c r="AN48" i="34"/>
  <c r="AL48" i="34" s="1"/>
  <c r="AM48" i="34" s="1"/>
  <c r="AN49" i="34"/>
  <c r="AN50" i="34"/>
  <c r="AN51" i="34"/>
  <c r="AN52" i="34"/>
  <c r="AN53" i="34"/>
  <c r="AN54" i="34"/>
  <c r="AN55" i="34"/>
  <c r="Z40" i="34"/>
  <c r="AA40" i="34"/>
  <c r="AB40" i="34"/>
  <c r="AC40" i="34"/>
  <c r="AD40" i="34"/>
  <c r="AE40" i="34"/>
  <c r="Z41" i="34"/>
  <c r="AA41" i="34"/>
  <c r="AB41" i="34"/>
  <c r="AC41" i="34"/>
  <c r="AD41" i="34"/>
  <c r="AE41" i="34"/>
  <c r="Z42" i="34"/>
  <c r="AA42" i="34"/>
  <c r="AB42" i="34"/>
  <c r="AC42" i="34"/>
  <c r="AD42" i="34"/>
  <c r="AE42" i="34"/>
  <c r="Z43" i="34"/>
  <c r="AA43" i="34"/>
  <c r="AB43" i="34" s="1"/>
  <c r="AE43" i="34"/>
  <c r="Z44" i="34"/>
  <c r="AA44" i="34"/>
  <c r="AB44" i="34" s="1"/>
  <c r="AE44" i="34"/>
  <c r="Z45" i="34"/>
  <c r="AA45" i="34"/>
  <c r="AB45" i="34"/>
  <c r="AC45" i="34"/>
  <c r="AD45" i="34"/>
  <c r="AE45" i="34"/>
  <c r="Z46" i="34"/>
  <c r="AA46" i="34"/>
  <c r="AB46" i="34"/>
  <c r="AC46" i="34"/>
  <c r="AD46" i="34"/>
  <c r="AE46" i="34"/>
  <c r="Z47" i="34"/>
  <c r="AA47" i="34"/>
  <c r="AB47" i="34" s="1"/>
  <c r="AE47" i="34"/>
  <c r="Z48" i="34"/>
  <c r="AA48" i="34"/>
  <c r="AB48" i="34"/>
  <c r="AC48" i="34"/>
  <c r="AD48" i="34"/>
  <c r="AE48" i="34"/>
  <c r="Z49" i="34"/>
  <c r="AA49" i="34"/>
  <c r="AB49" i="34"/>
  <c r="AC49" i="34"/>
  <c r="AD49" i="34"/>
  <c r="AE49" i="34"/>
  <c r="Z50" i="34"/>
  <c r="AA50" i="34"/>
  <c r="AB50" i="34"/>
  <c r="AC50" i="34"/>
  <c r="AD50" i="34"/>
  <c r="AE50" i="34"/>
  <c r="Z51" i="34"/>
  <c r="AA51" i="34"/>
  <c r="AB51" i="34"/>
  <c r="AC51" i="34"/>
  <c r="AD51" i="34"/>
  <c r="AE51" i="34"/>
  <c r="Z52" i="34"/>
  <c r="AA52" i="34"/>
  <c r="AB52" i="34"/>
  <c r="AC52" i="34"/>
  <c r="AD52" i="34"/>
  <c r="AE52" i="34"/>
  <c r="Z53" i="34"/>
  <c r="AA53" i="34"/>
  <c r="AB53" i="34"/>
  <c r="AC53" i="34"/>
  <c r="AD53" i="34"/>
  <c r="AE53" i="34"/>
  <c r="Z54" i="34"/>
  <c r="AA54" i="34"/>
  <c r="AB54" i="34"/>
  <c r="AC54" i="34"/>
  <c r="AD54" i="34"/>
  <c r="AE54" i="34"/>
  <c r="Z55" i="34"/>
  <c r="AA55" i="34"/>
  <c r="AB55" i="34"/>
  <c r="AC55" i="34"/>
  <c r="AD55" i="34"/>
  <c r="AE55" i="34"/>
  <c r="W40" i="34"/>
  <c r="W41" i="34"/>
  <c r="U41" i="34" s="1"/>
  <c r="V41" i="34" s="1"/>
  <c r="W42" i="34"/>
  <c r="W43" i="34"/>
  <c r="W44" i="34"/>
  <c r="W45" i="34"/>
  <c r="W46" i="34"/>
  <c r="W47" i="34"/>
  <c r="W48" i="34"/>
  <c r="W49" i="34"/>
  <c r="W50" i="34"/>
  <c r="W51" i="34"/>
  <c r="W52" i="34"/>
  <c r="W53" i="34"/>
  <c r="W54" i="34"/>
  <c r="W55" i="34"/>
  <c r="W56" i="34"/>
  <c r="I38" i="34"/>
  <c r="J38" i="34"/>
  <c r="K38" i="34"/>
  <c r="L38" i="34"/>
  <c r="M38" i="34"/>
  <c r="N38" i="34"/>
  <c r="I39" i="34"/>
  <c r="J39" i="34"/>
  <c r="K39" i="34"/>
  <c r="L39" i="34"/>
  <c r="M39" i="34"/>
  <c r="N39" i="34"/>
  <c r="I40" i="34"/>
  <c r="J40" i="34"/>
  <c r="K40" i="34" s="1"/>
  <c r="N40" i="34"/>
  <c r="I41" i="34"/>
  <c r="J41" i="34"/>
  <c r="K41" i="34"/>
  <c r="L41" i="34"/>
  <c r="M41" i="34"/>
  <c r="N41" i="34"/>
  <c r="I42" i="34"/>
  <c r="J42" i="34"/>
  <c r="K42" i="34" s="1"/>
  <c r="N42" i="34"/>
  <c r="I43" i="34"/>
  <c r="J43" i="34"/>
  <c r="K43" i="34"/>
  <c r="L43" i="34"/>
  <c r="M43" i="34"/>
  <c r="N43" i="34"/>
  <c r="I44" i="34"/>
  <c r="J44" i="34"/>
  <c r="K44" i="34"/>
  <c r="L44" i="34"/>
  <c r="M44" i="34"/>
  <c r="N44" i="34"/>
  <c r="I45" i="34"/>
  <c r="J45" i="34"/>
  <c r="K45" i="34"/>
  <c r="L45" i="34"/>
  <c r="M45" i="34"/>
  <c r="N45" i="34"/>
  <c r="I46" i="34"/>
  <c r="J46" i="34"/>
  <c r="K46" i="34"/>
  <c r="L46" i="34"/>
  <c r="M46" i="34"/>
  <c r="N46" i="34"/>
  <c r="I47" i="34"/>
  <c r="J47" i="34"/>
  <c r="K47" i="34"/>
  <c r="L47" i="34"/>
  <c r="M47" i="34"/>
  <c r="N47" i="34"/>
  <c r="I48" i="34"/>
  <c r="J48" i="34"/>
  <c r="K48" i="34"/>
  <c r="L48" i="34"/>
  <c r="M48" i="34"/>
  <c r="N48" i="34"/>
  <c r="I49" i="34"/>
  <c r="J49" i="34"/>
  <c r="K49" i="34"/>
  <c r="L49" i="34"/>
  <c r="M49" i="34"/>
  <c r="N49" i="34"/>
  <c r="I50" i="34"/>
  <c r="J50" i="34"/>
  <c r="K50" i="34"/>
  <c r="L50" i="34"/>
  <c r="M50" i="34"/>
  <c r="N50" i="34"/>
  <c r="I51" i="34"/>
  <c r="J51" i="34"/>
  <c r="K51" i="34"/>
  <c r="L51" i="34"/>
  <c r="M51" i="34"/>
  <c r="N51" i="34"/>
  <c r="I52" i="34"/>
  <c r="J52" i="34"/>
  <c r="K52" i="34"/>
  <c r="L52" i="34"/>
  <c r="M52" i="34"/>
  <c r="N52" i="34"/>
  <c r="I53" i="34"/>
  <c r="J53" i="34"/>
  <c r="K53" i="34"/>
  <c r="L53" i="34"/>
  <c r="M53" i="34"/>
  <c r="N53" i="34"/>
  <c r="I54" i="34"/>
  <c r="J54" i="34"/>
  <c r="K54" i="34"/>
  <c r="L54" i="34"/>
  <c r="M54" i="34"/>
  <c r="N54" i="34"/>
  <c r="I55" i="34"/>
  <c r="J55" i="34"/>
  <c r="K55" i="34"/>
  <c r="L55" i="34"/>
  <c r="M55" i="34"/>
  <c r="N55" i="34"/>
  <c r="CP20" i="35"/>
  <c r="CQ20" i="35"/>
  <c r="CR20" i="35"/>
  <c r="CS20" i="35"/>
  <c r="CT20" i="35"/>
  <c r="CU20" i="35"/>
  <c r="CP21" i="35"/>
  <c r="CQ21" i="35"/>
  <c r="CR21" i="35"/>
  <c r="CS21" i="35"/>
  <c r="CT21" i="35"/>
  <c r="CU21" i="35"/>
  <c r="CP22" i="35"/>
  <c r="CQ22" i="35"/>
  <c r="CR22" i="35"/>
  <c r="CS22" i="35"/>
  <c r="CT22" i="35"/>
  <c r="CU22" i="35"/>
  <c r="CY20" i="35"/>
  <c r="DD20" i="35"/>
  <c r="CY21" i="35"/>
  <c r="DD21" i="35"/>
  <c r="CH22" i="35"/>
  <c r="CM22" i="35"/>
  <c r="BY21" i="35"/>
  <c r="BZ21" i="35"/>
  <c r="CA21" i="35"/>
  <c r="CB21" i="35"/>
  <c r="CC21" i="35"/>
  <c r="CD21" i="35"/>
  <c r="BY22" i="35"/>
  <c r="BZ22" i="35"/>
  <c r="CA22" i="35"/>
  <c r="CB22" i="35"/>
  <c r="CC22" i="35"/>
  <c r="CD22" i="35"/>
  <c r="BQ21" i="35"/>
  <c r="BV21" i="35"/>
  <c r="BQ22" i="35"/>
  <c r="BV22" i="35"/>
  <c r="BH19" i="35"/>
  <c r="BI19" i="35"/>
  <c r="BJ19" i="35"/>
  <c r="BK19" i="35"/>
  <c r="BL19" i="35"/>
  <c r="BM19" i="35"/>
  <c r="BH20" i="35"/>
  <c r="BI20" i="35"/>
  <c r="BJ20" i="35"/>
  <c r="BK20" i="35"/>
  <c r="BL20" i="35"/>
  <c r="BM20" i="35"/>
  <c r="BH21" i="35"/>
  <c r="BI21" i="35"/>
  <c r="BJ21" i="35"/>
  <c r="BK21" i="35"/>
  <c r="BL21" i="35"/>
  <c r="BM21" i="35"/>
  <c r="BH22" i="35"/>
  <c r="BI22" i="35"/>
  <c r="BJ22" i="35"/>
  <c r="BK22" i="35"/>
  <c r="BL22" i="35"/>
  <c r="BM22" i="35"/>
  <c r="BE51" i="35"/>
  <c r="AZ51" i="35"/>
  <c r="BE50" i="35"/>
  <c r="BC50" i="35" s="1"/>
  <c r="BD50" i="35" s="1"/>
  <c r="AZ50" i="35"/>
  <c r="AZ21" i="35"/>
  <c r="BE21" i="35"/>
  <c r="R21" i="35"/>
  <c r="W21" i="35"/>
  <c r="R22" i="35"/>
  <c r="W22" i="35"/>
  <c r="I21" i="35"/>
  <c r="J21" i="35"/>
  <c r="K21" i="35"/>
  <c r="L21" i="35"/>
  <c r="M21" i="35"/>
  <c r="N21" i="35"/>
  <c r="I22" i="35"/>
  <c r="J22" i="35"/>
  <c r="K22" i="35"/>
  <c r="L22" i="35"/>
  <c r="M22" i="35"/>
  <c r="N22" i="35"/>
  <c r="AC21" i="35" l="1"/>
  <c r="AD21" i="35" s="1"/>
  <c r="DC64" i="35"/>
  <c r="DB75" i="35"/>
  <c r="DB76" i="35" s="1"/>
  <c r="AM13" i="35"/>
  <c r="AL23" i="35"/>
  <c r="BU20" i="35"/>
  <c r="BU23" i="35" s="1"/>
  <c r="BT23" i="35"/>
  <c r="AT55" i="34"/>
  <c r="AU55" i="34" s="1"/>
  <c r="AC47" i="34"/>
  <c r="AD47" i="34" s="1"/>
  <c r="AC43" i="34"/>
  <c r="AD43" i="34" s="1"/>
  <c r="AT54" i="34"/>
  <c r="AU54" i="34" s="1"/>
  <c r="AC57" i="35"/>
  <c r="AD57" i="35" s="1"/>
  <c r="AC16" i="35"/>
  <c r="AD16" i="35" s="1"/>
  <c r="CS63" i="35"/>
  <c r="CT63" i="35" s="1"/>
  <c r="AT55" i="35"/>
  <c r="AU55" i="35" s="1"/>
  <c r="AT22" i="35"/>
  <c r="AU22" i="35" s="1"/>
  <c r="AC53" i="35"/>
  <c r="AD53" i="35" s="1"/>
  <c r="AC44" i="34"/>
  <c r="AD44" i="34" s="1"/>
  <c r="AT49" i="34"/>
  <c r="AU49" i="34" s="1"/>
  <c r="L40" i="34"/>
  <c r="M40" i="34" s="1"/>
  <c r="AT51" i="34"/>
  <c r="AU51" i="34" s="1"/>
  <c r="BK61" i="35"/>
  <c r="BL61" i="35" s="1"/>
  <c r="BK59" i="35"/>
  <c r="BL59" i="35" s="1"/>
  <c r="L15" i="35"/>
  <c r="M15" i="35" s="1"/>
  <c r="L42" i="34"/>
  <c r="M42" i="34" s="1"/>
  <c r="D55" i="34"/>
  <c r="E55" i="34"/>
  <c r="F55" i="34"/>
  <c r="G55" i="34"/>
  <c r="D52" i="34"/>
  <c r="E52" i="34"/>
  <c r="F52" i="34"/>
  <c r="G52" i="34"/>
  <c r="D50" i="34"/>
  <c r="E50" i="34"/>
  <c r="F50" i="34"/>
  <c r="G50" i="34"/>
  <c r="D48" i="34"/>
  <c r="E48" i="34"/>
  <c r="F48" i="34"/>
  <c r="G48" i="34"/>
  <c r="D45" i="34"/>
  <c r="E45" i="34"/>
  <c r="F45" i="34"/>
  <c r="G45" i="34"/>
  <c r="D41" i="34"/>
  <c r="E41" i="34"/>
  <c r="F41" i="34"/>
  <c r="G41" i="34"/>
  <c r="W38" i="34"/>
  <c r="Z38" i="34"/>
  <c r="AA38" i="34"/>
  <c r="AB38" i="34"/>
  <c r="AC38" i="34"/>
  <c r="AD38" i="34"/>
  <c r="AE38" i="34"/>
  <c r="AN38" i="34"/>
  <c r="AL38" i="34" s="1"/>
  <c r="AQ38" i="34"/>
  <c r="AR38" i="34"/>
  <c r="AS38" i="34"/>
  <c r="AT38" i="34"/>
  <c r="AU38" i="34"/>
  <c r="AV38" i="34"/>
  <c r="BE38" i="34"/>
  <c r="W39" i="34"/>
  <c r="Z39" i="34"/>
  <c r="AA39" i="34"/>
  <c r="AB39" i="34"/>
  <c r="AC39" i="34"/>
  <c r="AD39" i="34"/>
  <c r="AE39" i="34"/>
  <c r="AN39" i="34"/>
  <c r="AQ39" i="34"/>
  <c r="AR39" i="34"/>
  <c r="AS39" i="34"/>
  <c r="AT39" i="34"/>
  <c r="AU39" i="34"/>
  <c r="AV39" i="34"/>
  <c r="BE39" i="34"/>
  <c r="BC39" i="34" s="1"/>
  <c r="D38" i="34"/>
  <c r="E38" i="34"/>
  <c r="F38" i="34"/>
  <c r="G38" i="34"/>
  <c r="D39" i="34"/>
  <c r="E39" i="34"/>
  <c r="F39" i="34"/>
  <c r="G39" i="34"/>
  <c r="D79" i="35"/>
  <c r="E79" i="35"/>
  <c r="F79" i="35"/>
  <c r="G79" i="35"/>
  <c r="I79" i="35"/>
  <c r="J79" i="35"/>
  <c r="K79" i="35"/>
  <c r="L79" i="35"/>
  <c r="M79" i="35"/>
  <c r="N79" i="35"/>
  <c r="R79" i="35"/>
  <c r="W79" i="35"/>
  <c r="Z79" i="35"/>
  <c r="AA79" i="35"/>
  <c r="AB79" i="35"/>
  <c r="AC79" i="35"/>
  <c r="AD79" i="35"/>
  <c r="AE79" i="35"/>
  <c r="AI79" i="35"/>
  <c r="AN79" i="35"/>
  <c r="AQ79" i="35"/>
  <c r="AR79" i="35"/>
  <c r="AS79" i="35"/>
  <c r="AT79" i="35"/>
  <c r="AU79" i="35"/>
  <c r="AV79" i="35"/>
  <c r="AZ79" i="35"/>
  <c r="BE79" i="35"/>
  <c r="BH79" i="35"/>
  <c r="BI79" i="35"/>
  <c r="BJ79" i="35"/>
  <c r="BK79" i="35"/>
  <c r="BL79" i="35"/>
  <c r="BM79" i="35"/>
  <c r="BQ79" i="35"/>
  <c r="BV79" i="35"/>
  <c r="BY79" i="35"/>
  <c r="BZ79" i="35"/>
  <c r="CA79" i="35"/>
  <c r="CB79" i="35"/>
  <c r="CC79" i="35"/>
  <c r="CD79" i="35"/>
  <c r="CH79" i="35"/>
  <c r="CM79" i="35"/>
  <c r="CK79" i="35" s="1"/>
  <c r="CP79" i="35"/>
  <c r="CQ79" i="35"/>
  <c r="CR79" i="35"/>
  <c r="CS79" i="35"/>
  <c r="CT79" i="35"/>
  <c r="CU79" i="35"/>
  <c r="CY79" i="35"/>
  <c r="DD79" i="35"/>
  <c r="D80" i="35"/>
  <c r="E80" i="35"/>
  <c r="F80" i="35"/>
  <c r="G80" i="35"/>
  <c r="I80" i="35"/>
  <c r="J80" i="35"/>
  <c r="K80" i="35"/>
  <c r="L80" i="35"/>
  <c r="M80" i="35"/>
  <c r="N80" i="35"/>
  <c r="R80" i="35"/>
  <c r="W80" i="35"/>
  <c r="Z80" i="35"/>
  <c r="AA80" i="35"/>
  <c r="AB80" i="35"/>
  <c r="AC80" i="35"/>
  <c r="AD80" i="35"/>
  <c r="AE80" i="35"/>
  <c r="AI80" i="35"/>
  <c r="AN80" i="35"/>
  <c r="AQ80" i="35"/>
  <c r="AR80" i="35"/>
  <c r="AS80" i="35"/>
  <c r="AT80" i="35"/>
  <c r="AU80" i="35"/>
  <c r="AV80" i="35"/>
  <c r="AZ80" i="35"/>
  <c r="BE80" i="35"/>
  <c r="BH80" i="35"/>
  <c r="BI80" i="35"/>
  <c r="BJ80" i="35"/>
  <c r="BK80" i="35"/>
  <c r="BL80" i="35"/>
  <c r="BM80" i="35"/>
  <c r="BQ80" i="35"/>
  <c r="BV80" i="35"/>
  <c r="BY80" i="35"/>
  <c r="BZ80" i="35"/>
  <c r="CA80" i="35"/>
  <c r="CB80" i="35"/>
  <c r="CC80" i="35"/>
  <c r="CD80" i="35"/>
  <c r="CH80" i="35"/>
  <c r="CM80" i="35"/>
  <c r="CP80" i="35"/>
  <c r="CQ80" i="35"/>
  <c r="CR80" i="35"/>
  <c r="CS80" i="35"/>
  <c r="CT80" i="35"/>
  <c r="CU80" i="35"/>
  <c r="CY80" i="35"/>
  <c r="DD80" i="35"/>
  <c r="DB80" i="35" s="1"/>
  <c r="D73" i="35"/>
  <c r="E73" i="35"/>
  <c r="F73" i="35"/>
  <c r="G73" i="35"/>
  <c r="I73" i="35"/>
  <c r="J73" i="35"/>
  <c r="K73" i="35"/>
  <c r="L73" i="35"/>
  <c r="M73" i="35"/>
  <c r="N73" i="35"/>
  <c r="R73" i="35"/>
  <c r="W73" i="35"/>
  <c r="Z73" i="35"/>
  <c r="AA73" i="35"/>
  <c r="AB73" i="35"/>
  <c r="AC73" i="35"/>
  <c r="AD73" i="35"/>
  <c r="AE73" i="35"/>
  <c r="AI73" i="35"/>
  <c r="AN73" i="35"/>
  <c r="AQ73" i="35"/>
  <c r="AR73" i="35"/>
  <c r="AS73" i="35"/>
  <c r="AT73" i="35"/>
  <c r="AU73" i="35"/>
  <c r="AV73" i="35"/>
  <c r="AZ73" i="35"/>
  <c r="BE73" i="35"/>
  <c r="BH73" i="35"/>
  <c r="BI73" i="35"/>
  <c r="BJ73" i="35"/>
  <c r="BK73" i="35"/>
  <c r="BL73" i="35"/>
  <c r="BM73" i="35"/>
  <c r="BQ73" i="35"/>
  <c r="BV73" i="35"/>
  <c r="BY73" i="35"/>
  <c r="BZ73" i="35"/>
  <c r="CA73" i="35" s="1"/>
  <c r="CD73" i="35"/>
  <c r="CH73" i="35"/>
  <c r="CM73" i="35"/>
  <c r="CP73" i="35"/>
  <c r="CQ73" i="35"/>
  <c r="CR73" i="35" s="1"/>
  <c r="CU73" i="35"/>
  <c r="CY73" i="35"/>
  <c r="DD73" i="35"/>
  <c r="DD72" i="35"/>
  <c r="CY72" i="35"/>
  <c r="CU72" i="35"/>
  <c r="CQ72" i="35"/>
  <c r="CR72" i="35" s="1"/>
  <c r="CP72" i="35"/>
  <c r="CM72" i="35"/>
  <c r="CH72" i="35"/>
  <c r="CD72" i="35"/>
  <c r="BZ72" i="35"/>
  <c r="CA72" i="35" s="1"/>
  <c r="BY72" i="35"/>
  <c r="BV72" i="35"/>
  <c r="BT72" i="35" s="1"/>
  <c r="BU72" i="35" s="1"/>
  <c r="BQ72" i="35"/>
  <c r="BM72" i="35"/>
  <c r="BL72" i="35"/>
  <c r="BK72" i="35"/>
  <c r="BJ72" i="35"/>
  <c r="BI72" i="35"/>
  <c r="BH72" i="35"/>
  <c r="BE72" i="35"/>
  <c r="AZ72" i="35"/>
  <c r="AV72" i="35"/>
  <c r="AU72" i="35"/>
  <c r="AT72" i="35"/>
  <c r="AS72" i="35"/>
  <c r="AR72" i="35"/>
  <c r="AQ72" i="35"/>
  <c r="AN72" i="35"/>
  <c r="AI72" i="35"/>
  <c r="AE72" i="35"/>
  <c r="AD72" i="35"/>
  <c r="AC72" i="35"/>
  <c r="AB72" i="35"/>
  <c r="AA72" i="35"/>
  <c r="Z72" i="35"/>
  <c r="W72" i="35"/>
  <c r="R72" i="35"/>
  <c r="N72" i="35"/>
  <c r="M72" i="35"/>
  <c r="L72" i="35"/>
  <c r="K72" i="35"/>
  <c r="J72" i="35"/>
  <c r="I72" i="35"/>
  <c r="G72" i="35"/>
  <c r="F72" i="35"/>
  <c r="E72" i="35"/>
  <c r="D72" i="35"/>
  <c r="D71" i="35"/>
  <c r="E71" i="35"/>
  <c r="F71" i="35"/>
  <c r="G71" i="35"/>
  <c r="I71" i="35"/>
  <c r="J71" i="35"/>
  <c r="K71" i="35"/>
  <c r="L71" i="35"/>
  <c r="M71" i="35"/>
  <c r="N71" i="35"/>
  <c r="R71" i="35"/>
  <c r="W71" i="35"/>
  <c r="Z71" i="35"/>
  <c r="AA71" i="35"/>
  <c r="AB71" i="35"/>
  <c r="AC71" i="35"/>
  <c r="AD71" i="35"/>
  <c r="AE71" i="35"/>
  <c r="AI71" i="35"/>
  <c r="AN71" i="35"/>
  <c r="AQ71" i="35"/>
  <c r="AR71" i="35"/>
  <c r="AS71" i="35" s="1"/>
  <c r="AV71" i="35"/>
  <c r="AZ71" i="35"/>
  <c r="BE71" i="35"/>
  <c r="BC71" i="35" s="1"/>
  <c r="BD71" i="35" s="1"/>
  <c r="BH71" i="35"/>
  <c r="BI71" i="35"/>
  <c r="BJ71" i="35"/>
  <c r="BK71" i="35"/>
  <c r="BL71" i="35"/>
  <c r="BM71" i="35"/>
  <c r="BQ71" i="35"/>
  <c r="BV71" i="35"/>
  <c r="BY71" i="35"/>
  <c r="BZ71" i="35"/>
  <c r="CA71" i="35"/>
  <c r="CB71" i="35"/>
  <c r="CC71" i="35"/>
  <c r="CD71" i="35"/>
  <c r="CH71" i="35"/>
  <c r="CM71" i="35"/>
  <c r="CP71" i="35"/>
  <c r="CQ71" i="35"/>
  <c r="CR71" i="35"/>
  <c r="CS71" i="35"/>
  <c r="CT71" i="35"/>
  <c r="CU71" i="35"/>
  <c r="CY71" i="35"/>
  <c r="DD71" i="35"/>
  <c r="D69" i="35"/>
  <c r="E69" i="35"/>
  <c r="F69" i="35"/>
  <c r="G69" i="35"/>
  <c r="I69" i="35"/>
  <c r="J69" i="35"/>
  <c r="K69" i="35"/>
  <c r="L69" i="35"/>
  <c r="M69" i="35"/>
  <c r="N69" i="35"/>
  <c r="R69" i="35"/>
  <c r="W69" i="35"/>
  <c r="Z69" i="35"/>
  <c r="AA69" i="35"/>
  <c r="AB69" i="35"/>
  <c r="AC69" i="35"/>
  <c r="AD69" i="35"/>
  <c r="AE69" i="35"/>
  <c r="AI69" i="35"/>
  <c r="AN69" i="35"/>
  <c r="AQ69" i="35"/>
  <c r="AR69" i="35"/>
  <c r="AS69" i="35"/>
  <c r="AT69" i="35"/>
  <c r="AU69" i="35"/>
  <c r="AV69" i="35"/>
  <c r="AZ69" i="35"/>
  <c r="BE69" i="35"/>
  <c r="BH69" i="35"/>
  <c r="BI69" i="35"/>
  <c r="BJ69" i="35"/>
  <c r="BK69" i="35"/>
  <c r="BL69" i="35"/>
  <c r="BM69" i="35"/>
  <c r="BQ69" i="35"/>
  <c r="BV69" i="35"/>
  <c r="BY69" i="35"/>
  <c r="BZ69" i="35"/>
  <c r="CA69" i="35" s="1"/>
  <c r="CB69" i="35"/>
  <c r="CC69" i="35" s="1"/>
  <c r="CD69" i="35"/>
  <c r="CH69" i="35"/>
  <c r="CM69" i="35"/>
  <c r="CK69" i="35" s="1"/>
  <c r="CP69" i="35"/>
  <c r="CQ69" i="35"/>
  <c r="CR69" i="35"/>
  <c r="CS69" i="35"/>
  <c r="CT69" i="35"/>
  <c r="CU69" i="35"/>
  <c r="CY69" i="35"/>
  <c r="DD69" i="35"/>
  <c r="D66" i="35"/>
  <c r="E66" i="35"/>
  <c r="F66" i="35"/>
  <c r="G66" i="35"/>
  <c r="I66" i="35"/>
  <c r="J66" i="35"/>
  <c r="K66" i="35"/>
  <c r="L66" i="35"/>
  <c r="M66" i="35"/>
  <c r="N66" i="35"/>
  <c r="R66" i="35"/>
  <c r="W66" i="35"/>
  <c r="Z66" i="35"/>
  <c r="AA66" i="35"/>
  <c r="AB66" i="35"/>
  <c r="AC66" i="35"/>
  <c r="AD66" i="35"/>
  <c r="AE66" i="35"/>
  <c r="AI66" i="35"/>
  <c r="AN66" i="35"/>
  <c r="AQ66" i="35"/>
  <c r="AR66" i="35"/>
  <c r="AS66" i="35" s="1"/>
  <c r="AV66" i="35"/>
  <c r="AZ66" i="35"/>
  <c r="BE66" i="35"/>
  <c r="BC66" i="35" s="1"/>
  <c r="BD66" i="35" s="1"/>
  <c r="BH66" i="35"/>
  <c r="BI66" i="35"/>
  <c r="BJ66" i="35"/>
  <c r="BK66" i="35"/>
  <c r="BL66" i="35"/>
  <c r="BM66" i="35"/>
  <c r="BQ66" i="35"/>
  <c r="BV66" i="35"/>
  <c r="BY66" i="35"/>
  <c r="BZ66" i="35"/>
  <c r="CA66" i="35"/>
  <c r="CB66" i="35"/>
  <c r="CC66" i="35"/>
  <c r="CD66" i="35"/>
  <c r="CH66" i="35"/>
  <c r="CM66" i="35"/>
  <c r="CP66" i="35"/>
  <c r="CQ66" i="35"/>
  <c r="CR66" i="35"/>
  <c r="CS66" i="35"/>
  <c r="CT66" i="35"/>
  <c r="CU66" i="35"/>
  <c r="D64" i="35"/>
  <c r="E64" i="35"/>
  <c r="F64" i="35"/>
  <c r="G64" i="35"/>
  <c r="I64" i="35"/>
  <c r="J64" i="35"/>
  <c r="K64" i="35"/>
  <c r="L64" i="35"/>
  <c r="M64" i="35"/>
  <c r="N64" i="35"/>
  <c r="R64" i="35"/>
  <c r="W64" i="35"/>
  <c r="Z64" i="35"/>
  <c r="AA64" i="35"/>
  <c r="AB64" i="35"/>
  <c r="AC64" i="35"/>
  <c r="AD64" i="35"/>
  <c r="AE64" i="35"/>
  <c r="AI64" i="35"/>
  <c r="AN64" i="35"/>
  <c r="AQ64" i="35"/>
  <c r="AR64" i="35"/>
  <c r="AS64" i="35"/>
  <c r="AT64" i="35"/>
  <c r="AU64" i="35"/>
  <c r="AV64" i="35"/>
  <c r="AZ64" i="35"/>
  <c r="BE64" i="35"/>
  <c r="BH64" i="35"/>
  <c r="BI64" i="35"/>
  <c r="BJ64" i="35"/>
  <c r="BK64" i="35"/>
  <c r="BL64" i="35"/>
  <c r="BM64" i="35"/>
  <c r="BQ64" i="35"/>
  <c r="BV64" i="35"/>
  <c r="BY64" i="35"/>
  <c r="BZ64" i="35"/>
  <c r="CA64" i="35"/>
  <c r="CB64" i="35"/>
  <c r="CC64" i="35"/>
  <c r="CD64" i="35"/>
  <c r="CH64" i="35"/>
  <c r="CM64" i="35"/>
  <c r="D62" i="35"/>
  <c r="E62" i="35"/>
  <c r="F62" i="35"/>
  <c r="G62" i="35"/>
  <c r="I62" i="35"/>
  <c r="J62" i="35"/>
  <c r="K62" i="35"/>
  <c r="L62" i="35"/>
  <c r="M62" i="35"/>
  <c r="N62" i="35"/>
  <c r="R62" i="35"/>
  <c r="W62" i="35"/>
  <c r="Z62" i="35"/>
  <c r="AA62" i="35"/>
  <c r="AB62" i="35"/>
  <c r="AC62" i="35"/>
  <c r="AD62" i="35"/>
  <c r="AE62" i="35"/>
  <c r="AI62" i="35"/>
  <c r="AN62" i="35"/>
  <c r="AQ62" i="35"/>
  <c r="AR62" i="35"/>
  <c r="AS62" i="35"/>
  <c r="AT62" i="35"/>
  <c r="AU62" i="35"/>
  <c r="AV62" i="35"/>
  <c r="AZ62" i="35"/>
  <c r="BE62" i="35"/>
  <c r="BQ62" i="35"/>
  <c r="BV62" i="35"/>
  <c r="BT62" i="35" s="1"/>
  <c r="BU62" i="35" s="1"/>
  <c r="BY62" i="35"/>
  <c r="BZ62" i="35"/>
  <c r="CA62" i="35"/>
  <c r="CB62" i="35"/>
  <c r="CC62" i="35"/>
  <c r="CD62" i="35"/>
  <c r="CH62" i="35"/>
  <c r="CM62" i="35"/>
  <c r="D60" i="35"/>
  <c r="E60" i="35"/>
  <c r="F60" i="35"/>
  <c r="G60" i="35"/>
  <c r="I60" i="35"/>
  <c r="J60" i="35"/>
  <c r="K60" i="35"/>
  <c r="L60" i="35"/>
  <c r="M60" i="35"/>
  <c r="N60" i="35"/>
  <c r="R60" i="35"/>
  <c r="W60" i="35"/>
  <c r="Z60" i="35"/>
  <c r="AA60" i="35"/>
  <c r="AB60" i="35"/>
  <c r="AC60" i="35"/>
  <c r="AD60" i="35"/>
  <c r="AE60" i="35"/>
  <c r="AI60" i="35"/>
  <c r="AN60" i="35"/>
  <c r="AZ60" i="35"/>
  <c r="BE60" i="35"/>
  <c r="BY60" i="35"/>
  <c r="BZ60" i="35"/>
  <c r="CA60" i="35"/>
  <c r="CB60" i="35"/>
  <c r="CC60" i="35"/>
  <c r="CD60" i="35"/>
  <c r="D58" i="35"/>
  <c r="E58" i="35"/>
  <c r="F58" i="35"/>
  <c r="G58" i="35"/>
  <c r="I58" i="35"/>
  <c r="J58" i="35"/>
  <c r="K58" i="35"/>
  <c r="L58" i="35"/>
  <c r="M58" i="35"/>
  <c r="N58" i="35"/>
  <c r="R58" i="35"/>
  <c r="W58" i="35"/>
  <c r="D56" i="35"/>
  <c r="E56" i="35"/>
  <c r="F56" i="35"/>
  <c r="G56" i="35"/>
  <c r="I56" i="35"/>
  <c r="J56" i="35"/>
  <c r="K56" i="35"/>
  <c r="L56" i="35"/>
  <c r="M56" i="35"/>
  <c r="N56" i="35"/>
  <c r="R56" i="35"/>
  <c r="W56" i="35"/>
  <c r="D54" i="35"/>
  <c r="E54" i="35"/>
  <c r="F54" i="35"/>
  <c r="G54" i="35"/>
  <c r="D51" i="35"/>
  <c r="E51" i="35"/>
  <c r="F51" i="35"/>
  <c r="G51" i="35"/>
  <c r="R51" i="35"/>
  <c r="W51" i="35"/>
  <c r="Z51" i="35"/>
  <c r="AA51" i="35"/>
  <c r="AB51" i="35"/>
  <c r="AC51" i="35"/>
  <c r="AD51" i="35"/>
  <c r="AE51" i="35"/>
  <c r="AI51" i="35"/>
  <c r="AN51" i="35"/>
  <c r="AQ51" i="35"/>
  <c r="AR51" i="35"/>
  <c r="AS51" i="35"/>
  <c r="AT51" i="35"/>
  <c r="AU51" i="35"/>
  <c r="AV51" i="35"/>
  <c r="BH51" i="35"/>
  <c r="BI51" i="35"/>
  <c r="BJ51" i="35"/>
  <c r="BK51" i="35"/>
  <c r="BL51" i="35"/>
  <c r="BM51" i="35"/>
  <c r="BQ51" i="35"/>
  <c r="BV51" i="35"/>
  <c r="BT51" i="35" s="1"/>
  <c r="BY51" i="35"/>
  <c r="BZ51" i="35"/>
  <c r="CA51" i="35"/>
  <c r="CB51" i="35"/>
  <c r="CC51" i="35"/>
  <c r="CD51" i="35"/>
  <c r="CH51" i="35"/>
  <c r="CM51" i="35"/>
  <c r="CP51" i="35"/>
  <c r="CQ51" i="35"/>
  <c r="CR51" i="35"/>
  <c r="CS51" i="35"/>
  <c r="CT51" i="35"/>
  <c r="CU51" i="35"/>
  <c r="CY51" i="35"/>
  <c r="DD51" i="35"/>
  <c r="D44" i="35"/>
  <c r="E44" i="35"/>
  <c r="F44" i="35"/>
  <c r="G44" i="35"/>
  <c r="I44" i="35"/>
  <c r="J44" i="35"/>
  <c r="K44" i="35"/>
  <c r="L44" i="35"/>
  <c r="M44" i="35"/>
  <c r="N44" i="35"/>
  <c r="R44" i="35"/>
  <c r="W44" i="35"/>
  <c r="Z44" i="35"/>
  <c r="AA44" i="35"/>
  <c r="AB44" i="35"/>
  <c r="AC44" i="35"/>
  <c r="AD44" i="35"/>
  <c r="AE44" i="35"/>
  <c r="AI44" i="35"/>
  <c r="AN44" i="35"/>
  <c r="AQ44" i="35"/>
  <c r="AR44" i="35"/>
  <c r="AS44" i="35"/>
  <c r="AT44" i="35"/>
  <c r="AU44" i="35"/>
  <c r="AV44" i="35"/>
  <c r="AZ44" i="35"/>
  <c r="BE44" i="35"/>
  <c r="BH44" i="35"/>
  <c r="BI44" i="35"/>
  <c r="BJ44" i="35" s="1"/>
  <c r="BM44" i="35"/>
  <c r="BK44" i="35" s="1"/>
  <c r="BL44" i="35" s="1"/>
  <c r="BQ44" i="35"/>
  <c r="BV44" i="35"/>
  <c r="BT44" i="35" s="1"/>
  <c r="BU44" i="35" s="1"/>
  <c r="BY44" i="35"/>
  <c r="BZ44" i="35"/>
  <c r="CA44" i="35"/>
  <c r="CB44" i="35"/>
  <c r="CC44" i="35"/>
  <c r="CD44" i="35"/>
  <c r="CH44" i="35"/>
  <c r="CM44" i="35"/>
  <c r="CP44" i="35"/>
  <c r="CQ44" i="35"/>
  <c r="CR44" i="35"/>
  <c r="CS44" i="35"/>
  <c r="CT44" i="35"/>
  <c r="CU44" i="35"/>
  <c r="CY44" i="35"/>
  <c r="DD44" i="35"/>
  <c r="D42" i="35"/>
  <c r="E42" i="35"/>
  <c r="F42" i="35"/>
  <c r="G42" i="35"/>
  <c r="I42" i="35"/>
  <c r="J42" i="35"/>
  <c r="K42" i="35"/>
  <c r="L42" i="35"/>
  <c r="M42" i="35"/>
  <c r="N42" i="35"/>
  <c r="R42" i="35"/>
  <c r="W42" i="35"/>
  <c r="Z42" i="35"/>
  <c r="AA42" i="35"/>
  <c r="AB42" i="35"/>
  <c r="AC42" i="35"/>
  <c r="AD42" i="35"/>
  <c r="AE42" i="35"/>
  <c r="AI42" i="35"/>
  <c r="AN42" i="35"/>
  <c r="AQ42" i="35"/>
  <c r="AR42" i="35"/>
  <c r="AS42" i="35" s="1"/>
  <c r="AV42" i="35"/>
  <c r="AZ42" i="35"/>
  <c r="BE42" i="35"/>
  <c r="BC42" i="35" s="1"/>
  <c r="BD42" i="35" s="1"/>
  <c r="BH42" i="35"/>
  <c r="BI42" i="35"/>
  <c r="BJ42" i="35"/>
  <c r="BK42" i="35"/>
  <c r="BL42" i="35"/>
  <c r="BM42" i="35"/>
  <c r="BQ42" i="35"/>
  <c r="BV42" i="35"/>
  <c r="BY42" i="35"/>
  <c r="BZ42" i="35"/>
  <c r="CA42" i="35"/>
  <c r="CB42" i="35"/>
  <c r="CC42" i="35"/>
  <c r="CD42" i="35"/>
  <c r="CH42" i="35"/>
  <c r="CM42" i="35"/>
  <c r="CP42" i="35"/>
  <c r="CQ42" i="35"/>
  <c r="CR42" i="35"/>
  <c r="CS42" i="35"/>
  <c r="CT42" i="35"/>
  <c r="CU42" i="35"/>
  <c r="CY42" i="35"/>
  <c r="DD42" i="35"/>
  <c r="D38" i="35"/>
  <c r="E38" i="35"/>
  <c r="F38" i="35"/>
  <c r="G38" i="35"/>
  <c r="I38" i="35"/>
  <c r="J38" i="35"/>
  <c r="K38" i="35"/>
  <c r="L38" i="35"/>
  <c r="M38" i="35"/>
  <c r="N38" i="35"/>
  <c r="R38" i="35"/>
  <c r="W38" i="35"/>
  <c r="Z38" i="35"/>
  <c r="AA38" i="35"/>
  <c r="AB38" i="35"/>
  <c r="AC38" i="35"/>
  <c r="AD38" i="35"/>
  <c r="AE38" i="35"/>
  <c r="AI38" i="35"/>
  <c r="AN38" i="35"/>
  <c r="AQ38" i="35"/>
  <c r="AR38" i="35"/>
  <c r="AS38" i="35"/>
  <c r="AT38" i="35"/>
  <c r="AU38" i="35"/>
  <c r="AV38" i="35"/>
  <c r="AZ38" i="35"/>
  <c r="BE38" i="35"/>
  <c r="BH38" i="35"/>
  <c r="BI38" i="35"/>
  <c r="BJ38" i="35"/>
  <c r="BK38" i="35"/>
  <c r="BL38" i="35"/>
  <c r="BM38" i="35"/>
  <c r="BQ38" i="35"/>
  <c r="BV38" i="35"/>
  <c r="BY38" i="35"/>
  <c r="BZ38" i="35"/>
  <c r="CA38" i="35" s="1"/>
  <c r="CD38" i="35"/>
  <c r="CB38" i="35" s="1"/>
  <c r="CC38" i="35" s="1"/>
  <c r="CH38" i="35"/>
  <c r="CM38" i="35"/>
  <c r="CK38" i="35" s="1"/>
  <c r="CP38" i="35"/>
  <c r="CQ38" i="35"/>
  <c r="CR38" i="35"/>
  <c r="CS38" i="35"/>
  <c r="CT38" i="35"/>
  <c r="CU38" i="35"/>
  <c r="CY38" i="35"/>
  <c r="DD38" i="35"/>
  <c r="D36" i="35"/>
  <c r="E36" i="35"/>
  <c r="F36" i="35"/>
  <c r="G36" i="35"/>
  <c r="I36" i="35"/>
  <c r="J36" i="35"/>
  <c r="K36" i="35"/>
  <c r="L36" i="35"/>
  <c r="M36" i="35"/>
  <c r="N36" i="35"/>
  <c r="R36" i="35"/>
  <c r="W36" i="35"/>
  <c r="Z36" i="35"/>
  <c r="AA36" i="35"/>
  <c r="AB36" i="35" s="1"/>
  <c r="AE36" i="35"/>
  <c r="AI36" i="35"/>
  <c r="AN36" i="35"/>
  <c r="AL36" i="35" s="1"/>
  <c r="AM36" i="35" s="1"/>
  <c r="AQ36" i="35"/>
  <c r="AR36" i="35"/>
  <c r="AS36" i="35"/>
  <c r="AT36" i="35"/>
  <c r="AU36" i="35"/>
  <c r="AV36" i="35"/>
  <c r="AZ36" i="35"/>
  <c r="BE36" i="35"/>
  <c r="BH36" i="35"/>
  <c r="BI36" i="35"/>
  <c r="BJ36" i="35"/>
  <c r="BK36" i="35"/>
  <c r="BL36" i="35"/>
  <c r="BM36" i="35"/>
  <c r="BQ36" i="35"/>
  <c r="BV36" i="35"/>
  <c r="BY36" i="35"/>
  <c r="BZ36" i="35"/>
  <c r="CA36" i="35"/>
  <c r="CB36" i="35"/>
  <c r="CC36" i="35"/>
  <c r="CD36" i="35"/>
  <c r="CH36" i="35"/>
  <c r="CM36" i="35"/>
  <c r="CP36" i="35"/>
  <c r="CQ36" i="35"/>
  <c r="CR36" i="35"/>
  <c r="CS36" i="35"/>
  <c r="CT36" i="35"/>
  <c r="CU36" i="35"/>
  <c r="CY36" i="35"/>
  <c r="DD36" i="35"/>
  <c r="D34" i="35"/>
  <c r="E34" i="35"/>
  <c r="F34" i="35"/>
  <c r="G34" i="35"/>
  <c r="I34" i="35"/>
  <c r="J34" i="35"/>
  <c r="K34" i="35"/>
  <c r="L34" i="35"/>
  <c r="M34" i="35"/>
  <c r="N34" i="35"/>
  <c r="R34" i="35"/>
  <c r="W34" i="35"/>
  <c r="Z34" i="35"/>
  <c r="AA34" i="35"/>
  <c r="AB34" i="35"/>
  <c r="AC34" i="35"/>
  <c r="AD34" i="35"/>
  <c r="AE34" i="35"/>
  <c r="AI34" i="35"/>
  <c r="AN34" i="35"/>
  <c r="AQ34" i="35"/>
  <c r="AR34" i="35"/>
  <c r="AS34" i="35"/>
  <c r="AT34" i="35"/>
  <c r="AU34" i="35"/>
  <c r="AV34" i="35"/>
  <c r="AZ34" i="35"/>
  <c r="BE34" i="35"/>
  <c r="BH34" i="35"/>
  <c r="BI34" i="35"/>
  <c r="BJ34" i="35"/>
  <c r="BM34" i="35"/>
  <c r="BK34" i="35" s="1"/>
  <c r="BL34" i="35" s="1"/>
  <c r="BQ34" i="35"/>
  <c r="BV34" i="35"/>
  <c r="BT34" i="35" s="1"/>
  <c r="BU34" i="35" s="1"/>
  <c r="BY34" i="35"/>
  <c r="BZ34" i="35"/>
  <c r="CA34" i="35"/>
  <c r="CB34" i="35"/>
  <c r="CC34" i="35"/>
  <c r="CD34" i="35"/>
  <c r="CH34" i="35"/>
  <c r="CM34" i="35"/>
  <c r="CP34" i="35"/>
  <c r="CQ34" i="35"/>
  <c r="CR34" i="35"/>
  <c r="CS34" i="35"/>
  <c r="CT34" i="35"/>
  <c r="CU34" i="35"/>
  <c r="CY34" i="35"/>
  <c r="DD34" i="35"/>
  <c r="D32" i="35"/>
  <c r="E32" i="35"/>
  <c r="F32" i="35"/>
  <c r="G32" i="35"/>
  <c r="I32" i="35"/>
  <c r="J32" i="35"/>
  <c r="K32" i="35"/>
  <c r="L32" i="35"/>
  <c r="M32" i="35"/>
  <c r="N32" i="35"/>
  <c r="R32" i="35"/>
  <c r="W32" i="35"/>
  <c r="Z32" i="35"/>
  <c r="AA32" i="35"/>
  <c r="AB32" i="35"/>
  <c r="AC32" i="35"/>
  <c r="AD32" i="35"/>
  <c r="AE32" i="35"/>
  <c r="AI32" i="35"/>
  <c r="AN32" i="35"/>
  <c r="AQ32" i="35"/>
  <c r="AR32" i="35"/>
  <c r="AS32" i="35" s="1"/>
  <c r="AV32" i="35"/>
  <c r="AZ32" i="35"/>
  <c r="BE32" i="35"/>
  <c r="BC32" i="35" s="1"/>
  <c r="BH32" i="35"/>
  <c r="BI32" i="35"/>
  <c r="BJ32" i="35"/>
  <c r="BK32" i="35"/>
  <c r="BL32" i="35"/>
  <c r="BM32" i="35"/>
  <c r="BQ32" i="35"/>
  <c r="BV32" i="35"/>
  <c r="BY32" i="35"/>
  <c r="BZ32" i="35"/>
  <c r="CA32" i="35"/>
  <c r="CB32" i="35"/>
  <c r="CC32" i="35"/>
  <c r="CD32" i="35"/>
  <c r="CH32" i="35"/>
  <c r="CM32" i="35"/>
  <c r="CP32" i="35"/>
  <c r="CQ32" i="35"/>
  <c r="CR32" i="35"/>
  <c r="CS32" i="35"/>
  <c r="CT32" i="35"/>
  <c r="CU32" i="35"/>
  <c r="CY32" i="35"/>
  <c r="DD32" i="35"/>
  <c r="D30" i="35"/>
  <c r="E30" i="35"/>
  <c r="F30" i="35"/>
  <c r="G30" i="35"/>
  <c r="I30" i="35"/>
  <c r="J30" i="35"/>
  <c r="K30" i="35" s="1"/>
  <c r="N30" i="35"/>
  <c r="L30" i="35" s="1"/>
  <c r="M30" i="35" s="1"/>
  <c r="R30" i="35"/>
  <c r="W30" i="35"/>
  <c r="U30" i="35" s="1"/>
  <c r="V30" i="35" s="1"/>
  <c r="Z30" i="35"/>
  <c r="AA30" i="35"/>
  <c r="AB30" i="35"/>
  <c r="AC30" i="35"/>
  <c r="AD30" i="35"/>
  <c r="AE30" i="35"/>
  <c r="AI30" i="35"/>
  <c r="AN30" i="35"/>
  <c r="AQ30" i="35"/>
  <c r="AR30" i="35"/>
  <c r="AS30" i="35"/>
  <c r="AT30" i="35"/>
  <c r="AU30" i="35"/>
  <c r="AV30" i="35"/>
  <c r="AZ30" i="35"/>
  <c r="BE30" i="35"/>
  <c r="BH30" i="35"/>
  <c r="BI30" i="35"/>
  <c r="BJ30" i="35"/>
  <c r="BK30" i="35"/>
  <c r="BL30" i="35"/>
  <c r="BM30" i="35"/>
  <c r="BQ30" i="35"/>
  <c r="BV30" i="35"/>
  <c r="BY30" i="35"/>
  <c r="BZ30" i="35"/>
  <c r="CA30" i="35"/>
  <c r="CB30" i="35"/>
  <c r="CC30" i="35"/>
  <c r="CD30" i="35"/>
  <c r="CH30" i="35"/>
  <c r="CM30" i="35"/>
  <c r="CP30" i="35"/>
  <c r="CQ30" i="35"/>
  <c r="CR30" i="35"/>
  <c r="CS30" i="35"/>
  <c r="CT30" i="35"/>
  <c r="CU30" i="35"/>
  <c r="CY30" i="35"/>
  <c r="DD30" i="35"/>
  <c r="D28" i="35"/>
  <c r="E28" i="35"/>
  <c r="F28" i="35"/>
  <c r="G28" i="35"/>
  <c r="I28" i="35"/>
  <c r="J28" i="35"/>
  <c r="K28" i="35"/>
  <c r="L28" i="35"/>
  <c r="M28" i="35"/>
  <c r="N28" i="35"/>
  <c r="R28" i="35"/>
  <c r="W28" i="35"/>
  <c r="Z28" i="35"/>
  <c r="AA28" i="35"/>
  <c r="AB28" i="35" s="1"/>
  <c r="AE28" i="35"/>
  <c r="AI28" i="35"/>
  <c r="AN28" i="35"/>
  <c r="AL28" i="35" s="1"/>
  <c r="AM28" i="35" s="1"/>
  <c r="AQ28" i="35"/>
  <c r="AR28" i="35"/>
  <c r="AS28" i="35"/>
  <c r="AT28" i="35"/>
  <c r="AU28" i="35"/>
  <c r="AV28" i="35"/>
  <c r="AZ28" i="35"/>
  <c r="BE28" i="35"/>
  <c r="BH28" i="35"/>
  <c r="BI28" i="35"/>
  <c r="BJ28" i="35"/>
  <c r="BK28" i="35"/>
  <c r="BL28" i="35"/>
  <c r="BM28" i="35"/>
  <c r="BQ28" i="35"/>
  <c r="BV28" i="35"/>
  <c r="BY28" i="35"/>
  <c r="BZ28" i="35"/>
  <c r="CA28" i="35"/>
  <c r="CB28" i="35"/>
  <c r="CC28" i="35"/>
  <c r="CD28" i="35"/>
  <c r="CH28" i="35"/>
  <c r="CM28" i="35"/>
  <c r="CP28" i="35"/>
  <c r="CQ28" i="35"/>
  <c r="CR28" i="35"/>
  <c r="CS28" i="35"/>
  <c r="CT28" i="35"/>
  <c r="CU28" i="35"/>
  <c r="CY28" i="35"/>
  <c r="DD28" i="35"/>
  <c r="D26" i="35"/>
  <c r="E26" i="35"/>
  <c r="F26" i="35"/>
  <c r="G26" i="35"/>
  <c r="I26" i="35"/>
  <c r="J26" i="35"/>
  <c r="K26" i="35" s="1"/>
  <c r="N26" i="35"/>
  <c r="L26" i="35" s="1"/>
  <c r="M26" i="35" s="1"/>
  <c r="R26" i="35"/>
  <c r="W26" i="35"/>
  <c r="U26" i="35" s="1"/>
  <c r="V26" i="35" s="1"/>
  <c r="Z26" i="35"/>
  <c r="AA26" i="35"/>
  <c r="AB26" i="35"/>
  <c r="AC26" i="35"/>
  <c r="AD26" i="35"/>
  <c r="AE26" i="35"/>
  <c r="AI26" i="35"/>
  <c r="AN26" i="35"/>
  <c r="AQ26" i="35"/>
  <c r="AR26" i="35"/>
  <c r="AS26" i="35"/>
  <c r="AT26" i="35"/>
  <c r="AU26" i="35"/>
  <c r="AV26" i="35"/>
  <c r="AZ26" i="35"/>
  <c r="BE26" i="35"/>
  <c r="BH26" i="35"/>
  <c r="BI26" i="35"/>
  <c r="BJ26" i="35"/>
  <c r="BK26" i="35"/>
  <c r="BL26" i="35"/>
  <c r="BM26" i="35"/>
  <c r="BQ26" i="35"/>
  <c r="BV26" i="35"/>
  <c r="BY26" i="35"/>
  <c r="BZ26" i="35"/>
  <c r="CA26" i="35"/>
  <c r="CB26" i="35"/>
  <c r="CC26" i="35"/>
  <c r="CD26" i="35"/>
  <c r="CH26" i="35"/>
  <c r="CM26" i="35"/>
  <c r="CP26" i="35"/>
  <c r="CQ26" i="35"/>
  <c r="CR26" i="35"/>
  <c r="CS26" i="35"/>
  <c r="CT26" i="35"/>
  <c r="CU26" i="35"/>
  <c r="CY26" i="35"/>
  <c r="DD26" i="35"/>
  <c r="DD46" i="35"/>
  <c r="CY46" i="35"/>
  <c r="CU46" i="35"/>
  <c r="CT46" i="35"/>
  <c r="CS46" i="35"/>
  <c r="CR46" i="35"/>
  <c r="CQ46" i="35"/>
  <c r="CP46" i="35"/>
  <c r="CM46" i="35"/>
  <c r="CH46" i="35"/>
  <c r="CD46" i="35"/>
  <c r="CC46" i="35"/>
  <c r="CB46" i="35"/>
  <c r="CA46" i="35"/>
  <c r="BZ46" i="35"/>
  <c r="BY46" i="35"/>
  <c r="BV46" i="35"/>
  <c r="BQ46" i="35"/>
  <c r="BM46" i="35"/>
  <c r="BL46" i="35"/>
  <c r="BK46" i="35"/>
  <c r="BJ46" i="35"/>
  <c r="BI46" i="35"/>
  <c r="BH46" i="35"/>
  <c r="BE46" i="35"/>
  <c r="AZ46" i="35"/>
  <c r="AV46" i="35"/>
  <c r="AU46" i="35"/>
  <c r="AT46" i="35"/>
  <c r="AS46" i="35"/>
  <c r="AR46" i="35"/>
  <c r="AQ46" i="35"/>
  <c r="AN46" i="35"/>
  <c r="AI46" i="35"/>
  <c r="AE46" i="35"/>
  <c r="AA46" i="35"/>
  <c r="AB46" i="35" s="1"/>
  <c r="Z46" i="35"/>
  <c r="W46" i="35"/>
  <c r="R46" i="35"/>
  <c r="N46" i="35"/>
  <c r="M46" i="35"/>
  <c r="L46" i="35"/>
  <c r="K46" i="35"/>
  <c r="J46" i="35"/>
  <c r="I46" i="35"/>
  <c r="G46" i="35"/>
  <c r="F46" i="35"/>
  <c r="E46" i="35"/>
  <c r="D46" i="35"/>
  <c r="D19" i="35"/>
  <c r="E19" i="35"/>
  <c r="F19" i="35"/>
  <c r="G19" i="35"/>
  <c r="D17" i="35"/>
  <c r="E17" i="35"/>
  <c r="F17" i="35"/>
  <c r="G17" i="35"/>
  <c r="D13" i="35"/>
  <c r="E13" i="35"/>
  <c r="F13" i="35"/>
  <c r="G13" i="35"/>
  <c r="I13" i="35"/>
  <c r="J13" i="35"/>
  <c r="K13" i="35"/>
  <c r="L13" i="35"/>
  <c r="M13" i="35"/>
  <c r="N13" i="35"/>
  <c r="R13" i="35"/>
  <c r="W13" i="35"/>
  <c r="AQ13" i="35"/>
  <c r="AR13" i="35"/>
  <c r="AS13" i="35"/>
  <c r="AT13" i="35"/>
  <c r="AU13" i="35"/>
  <c r="AV13" i="35"/>
  <c r="BH13" i="35"/>
  <c r="BI13" i="35"/>
  <c r="BJ13" i="35"/>
  <c r="BK13" i="35"/>
  <c r="BL13" i="35"/>
  <c r="BM13" i="35"/>
  <c r="BQ13" i="35"/>
  <c r="BV13" i="35"/>
  <c r="BY13" i="35"/>
  <c r="BZ13" i="35"/>
  <c r="CA13" i="35"/>
  <c r="CB13" i="35"/>
  <c r="CC13" i="35"/>
  <c r="CD13" i="35"/>
  <c r="CH13" i="35"/>
  <c r="CM13" i="35"/>
  <c r="CP13" i="35"/>
  <c r="CQ13" i="35"/>
  <c r="CR13" i="35"/>
  <c r="CS13" i="35"/>
  <c r="CT13" i="35"/>
  <c r="CU13" i="35"/>
  <c r="CY13" i="35"/>
  <c r="DD13" i="35"/>
  <c r="AP59" i="34"/>
  <c r="Y59" i="34"/>
  <c r="H59" i="34"/>
  <c r="BF57" i="34"/>
  <c r="BF58" i="34" s="1"/>
  <c r="AY57" i="34"/>
  <c r="AY58" i="34" s="1"/>
  <c r="AX57" i="34"/>
  <c r="AX58" i="34" s="1"/>
  <c r="AW57" i="34"/>
  <c r="AW58" i="34" s="1"/>
  <c r="AP57" i="34"/>
  <c r="AP58" i="34" s="1"/>
  <c r="AO57" i="34"/>
  <c r="AO58" i="34" s="1"/>
  <c r="AH57" i="34"/>
  <c r="AH58" i="34" s="1"/>
  <c r="AG57" i="34"/>
  <c r="AG58" i="34" s="1"/>
  <c r="AF57" i="34"/>
  <c r="AF58" i="34" s="1"/>
  <c r="Y57" i="34"/>
  <c r="Y58" i="34" s="1"/>
  <c r="X57" i="34"/>
  <c r="X58" i="34" s="1"/>
  <c r="Q57" i="34"/>
  <c r="Q58" i="34" s="1"/>
  <c r="P57" i="34"/>
  <c r="O57" i="34"/>
  <c r="O58" i="34" s="1"/>
  <c r="H57" i="34"/>
  <c r="BE56" i="34"/>
  <c r="BC56" i="34" s="1"/>
  <c r="BD56" i="34" s="1"/>
  <c r="AV56" i="34"/>
  <c r="AR56" i="34"/>
  <c r="AS56" i="34" s="1"/>
  <c r="AQ56" i="34"/>
  <c r="AN56" i="34"/>
  <c r="AE56" i="34"/>
  <c r="AD56" i="34"/>
  <c r="AC56" i="34"/>
  <c r="AB56" i="34"/>
  <c r="AA56" i="34"/>
  <c r="Z56" i="34"/>
  <c r="N56" i="34"/>
  <c r="M56" i="34"/>
  <c r="L56" i="34"/>
  <c r="K56" i="34"/>
  <c r="J56" i="34"/>
  <c r="I56" i="34"/>
  <c r="G56" i="34"/>
  <c r="F56" i="34"/>
  <c r="E56" i="34"/>
  <c r="D56" i="34"/>
  <c r="G54" i="34"/>
  <c r="F54" i="34"/>
  <c r="E54" i="34"/>
  <c r="D54" i="34"/>
  <c r="G53" i="34"/>
  <c r="F53" i="34"/>
  <c r="E53" i="34"/>
  <c r="D53" i="34"/>
  <c r="G51" i="34"/>
  <c r="F51" i="34"/>
  <c r="E51" i="34"/>
  <c r="D51" i="34"/>
  <c r="G49" i="34"/>
  <c r="F49" i="34"/>
  <c r="E49" i="34"/>
  <c r="D49" i="34"/>
  <c r="G47" i="34"/>
  <c r="F47" i="34"/>
  <c r="E47" i="34"/>
  <c r="D47" i="34"/>
  <c r="G46" i="34"/>
  <c r="F46" i="34"/>
  <c r="E46" i="34"/>
  <c r="D46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0" i="34"/>
  <c r="F40" i="34"/>
  <c r="E40" i="34"/>
  <c r="D40" i="34"/>
  <c r="BE37" i="34"/>
  <c r="AV37" i="34"/>
  <c r="AU37" i="34"/>
  <c r="AT37" i="34"/>
  <c r="AS37" i="34"/>
  <c r="AR37" i="34"/>
  <c r="AQ37" i="34"/>
  <c r="AN37" i="34"/>
  <c r="AE37" i="34"/>
  <c r="AD37" i="34"/>
  <c r="AC37" i="34"/>
  <c r="AB37" i="34"/>
  <c r="AA37" i="34"/>
  <c r="Z37" i="34"/>
  <c r="W37" i="34"/>
  <c r="U37" i="34" s="1"/>
  <c r="N37" i="34"/>
  <c r="M37" i="34"/>
  <c r="L37" i="34"/>
  <c r="K37" i="34"/>
  <c r="J37" i="34"/>
  <c r="I37" i="34"/>
  <c r="G37" i="34"/>
  <c r="F37" i="34"/>
  <c r="E37" i="34"/>
  <c r="D37" i="34"/>
  <c r="AP26" i="34"/>
  <c r="Y26" i="34"/>
  <c r="H26" i="34"/>
  <c r="BF24" i="34"/>
  <c r="BF25" i="34" s="1"/>
  <c r="AY24" i="34"/>
  <c r="AY25" i="34" s="1"/>
  <c r="AX24" i="34"/>
  <c r="AX25" i="34" s="1"/>
  <c r="AW24" i="34"/>
  <c r="AW25" i="34" s="1"/>
  <c r="AP24" i="34"/>
  <c r="AP25" i="34" s="1"/>
  <c r="AO24" i="34"/>
  <c r="AO25" i="34" s="1"/>
  <c r="AH24" i="34"/>
  <c r="AH25" i="34" s="1"/>
  <c r="AG24" i="34"/>
  <c r="AG25" i="34" s="1"/>
  <c r="AF24" i="34"/>
  <c r="AF25" i="34" s="1"/>
  <c r="Y24" i="34"/>
  <c r="Y25" i="34" s="1"/>
  <c r="X24" i="34"/>
  <c r="X25" i="34" s="1"/>
  <c r="Q24" i="34"/>
  <c r="P24" i="34"/>
  <c r="O24" i="34"/>
  <c r="O25" i="34" s="1"/>
  <c r="H24" i="34"/>
  <c r="H25" i="34" s="1"/>
  <c r="BE23" i="34"/>
  <c r="BC23" i="34" s="1"/>
  <c r="BD23" i="34" s="1"/>
  <c r="AZ23" i="34"/>
  <c r="AV23" i="34"/>
  <c r="AR23" i="34"/>
  <c r="AS23" i="34" s="1"/>
  <c r="AQ23" i="34"/>
  <c r="AN23" i="34"/>
  <c r="AM23" i="34"/>
  <c r="AL23" i="34"/>
  <c r="AI23" i="34"/>
  <c r="AE23" i="34"/>
  <c r="AD23" i="34"/>
  <c r="AC23" i="34"/>
  <c r="AB23" i="34"/>
  <c r="AA23" i="34"/>
  <c r="Z23" i="34"/>
  <c r="W23" i="34"/>
  <c r="V23" i="34"/>
  <c r="U23" i="34"/>
  <c r="R23" i="34"/>
  <c r="N23" i="34"/>
  <c r="M23" i="34"/>
  <c r="L23" i="34"/>
  <c r="K23" i="34"/>
  <c r="J23" i="34"/>
  <c r="I23" i="34"/>
  <c r="G23" i="34"/>
  <c r="F23" i="34"/>
  <c r="E23" i="34"/>
  <c r="D23" i="34"/>
  <c r="BE22" i="34"/>
  <c r="BC22" i="34" s="1"/>
  <c r="BD22" i="34" s="1"/>
  <c r="AZ22" i="34"/>
  <c r="AV22" i="34"/>
  <c r="AR22" i="34"/>
  <c r="AS22" i="34" s="1"/>
  <c r="AQ22" i="34"/>
  <c r="AN22" i="34"/>
  <c r="AM22" i="34"/>
  <c r="AL22" i="34"/>
  <c r="AI22" i="34"/>
  <c r="AE22" i="34"/>
  <c r="AD22" i="34"/>
  <c r="AC22" i="34"/>
  <c r="AB22" i="34"/>
  <c r="AA22" i="34"/>
  <c r="Z22" i="34"/>
  <c r="W22" i="34"/>
  <c r="V22" i="34"/>
  <c r="U22" i="34"/>
  <c r="R22" i="34"/>
  <c r="N22" i="34"/>
  <c r="M22" i="34"/>
  <c r="L22" i="34"/>
  <c r="K22" i="34"/>
  <c r="J22" i="34"/>
  <c r="I22" i="34"/>
  <c r="G22" i="34"/>
  <c r="F22" i="34"/>
  <c r="E22" i="34"/>
  <c r="D22" i="34"/>
  <c r="BE21" i="34"/>
  <c r="BC21" i="34" s="1"/>
  <c r="BD21" i="34" s="1"/>
  <c r="AZ21" i="34"/>
  <c r="AV21" i="34"/>
  <c r="AR21" i="34"/>
  <c r="AS21" i="34" s="1"/>
  <c r="AQ21" i="34"/>
  <c r="AN21" i="34"/>
  <c r="AM21" i="34"/>
  <c r="AL21" i="34"/>
  <c r="AI21" i="34"/>
  <c r="AE21" i="34"/>
  <c r="AD21" i="34"/>
  <c r="AC21" i="34"/>
  <c r="AB21" i="34"/>
  <c r="AA21" i="34"/>
  <c r="Z21" i="34"/>
  <c r="W21" i="34"/>
  <c r="V21" i="34"/>
  <c r="U21" i="34"/>
  <c r="R21" i="34"/>
  <c r="N21" i="34"/>
  <c r="M21" i="34"/>
  <c r="L21" i="34"/>
  <c r="K21" i="34"/>
  <c r="J21" i="34"/>
  <c r="I21" i="34"/>
  <c r="G21" i="34"/>
  <c r="F21" i="34"/>
  <c r="E21" i="34"/>
  <c r="D21" i="34"/>
  <c r="BE20" i="34"/>
  <c r="BC20" i="34" s="1"/>
  <c r="BD20" i="34" s="1"/>
  <c r="AZ20" i="34"/>
  <c r="AV20" i="34"/>
  <c r="AR20" i="34"/>
  <c r="AS20" i="34" s="1"/>
  <c r="AQ20" i="34"/>
  <c r="AN20" i="34"/>
  <c r="AM20" i="34"/>
  <c r="AL20" i="34"/>
  <c r="AI20" i="34"/>
  <c r="AE20" i="34"/>
  <c r="AD20" i="34"/>
  <c r="AC20" i="34"/>
  <c r="AB20" i="34"/>
  <c r="AA20" i="34"/>
  <c r="Z20" i="34"/>
  <c r="W20" i="34"/>
  <c r="V20" i="34"/>
  <c r="U20" i="34"/>
  <c r="R20" i="34"/>
  <c r="N20" i="34"/>
  <c r="M20" i="34"/>
  <c r="L20" i="34"/>
  <c r="K20" i="34"/>
  <c r="J20" i="34"/>
  <c r="I20" i="34"/>
  <c r="G20" i="34"/>
  <c r="F20" i="34"/>
  <c r="E20" i="34"/>
  <c r="D20" i="34"/>
  <c r="BE19" i="34"/>
  <c r="BD19" i="34"/>
  <c r="BC19" i="34"/>
  <c r="AZ19" i="34"/>
  <c r="AV19" i="34"/>
  <c r="AU19" i="34"/>
  <c r="AT19" i="34"/>
  <c r="AS19" i="34"/>
  <c r="AR19" i="34"/>
  <c r="AQ19" i="34"/>
  <c r="AN19" i="34"/>
  <c r="AL19" i="34" s="1"/>
  <c r="AM19" i="34" s="1"/>
  <c r="AI19" i="34"/>
  <c r="AE19" i="34"/>
  <c r="AA19" i="34"/>
  <c r="AB19" i="34" s="1"/>
  <c r="Z19" i="34"/>
  <c r="W19" i="34"/>
  <c r="V19" i="34"/>
  <c r="U19" i="34"/>
  <c r="R19" i="34"/>
  <c r="N19" i="34"/>
  <c r="M19" i="34"/>
  <c r="L19" i="34"/>
  <c r="K19" i="34"/>
  <c r="J19" i="34"/>
  <c r="I19" i="34"/>
  <c r="G19" i="34"/>
  <c r="F19" i="34"/>
  <c r="E19" i="34"/>
  <c r="D19" i="34"/>
  <c r="BE18" i="34"/>
  <c r="BD18" i="34"/>
  <c r="BC18" i="34"/>
  <c r="AZ18" i="34"/>
  <c r="AV18" i="34"/>
  <c r="AU18" i="34"/>
  <c r="AT18" i="34"/>
  <c r="AS18" i="34"/>
  <c r="AR18" i="34"/>
  <c r="AQ18" i="34"/>
  <c r="AN18" i="34"/>
  <c r="AL18" i="34" s="1"/>
  <c r="AM18" i="34" s="1"/>
  <c r="AI18" i="34"/>
  <c r="AE18" i="34"/>
  <c r="AA18" i="34"/>
  <c r="AB18" i="34" s="1"/>
  <c r="Z18" i="34"/>
  <c r="W18" i="34"/>
  <c r="V18" i="34"/>
  <c r="U18" i="34"/>
  <c r="R18" i="34"/>
  <c r="N18" i="34"/>
  <c r="M18" i="34"/>
  <c r="L18" i="34"/>
  <c r="K18" i="34"/>
  <c r="J18" i="34"/>
  <c r="I18" i="34"/>
  <c r="G18" i="34"/>
  <c r="F18" i="34"/>
  <c r="E18" i="34"/>
  <c r="D18" i="34"/>
  <c r="BE17" i="34"/>
  <c r="BD17" i="34"/>
  <c r="BC17" i="34"/>
  <c r="AZ17" i="34"/>
  <c r="AV17" i="34"/>
  <c r="AU17" i="34"/>
  <c r="AT17" i="34"/>
  <c r="AS17" i="34"/>
  <c r="AR17" i="34"/>
  <c r="AQ17" i="34"/>
  <c r="AN17" i="34"/>
  <c r="AL17" i="34" s="1"/>
  <c r="AM17" i="34" s="1"/>
  <c r="AI17" i="34"/>
  <c r="AE17" i="34"/>
  <c r="AA17" i="34"/>
  <c r="AB17" i="34" s="1"/>
  <c r="Z17" i="34"/>
  <c r="W17" i="34"/>
  <c r="V17" i="34"/>
  <c r="U17" i="34"/>
  <c r="R17" i="34"/>
  <c r="N17" i="34"/>
  <c r="M17" i="34"/>
  <c r="L17" i="34"/>
  <c r="K17" i="34"/>
  <c r="J17" i="34"/>
  <c r="I17" i="34"/>
  <c r="G17" i="34"/>
  <c r="F17" i="34"/>
  <c r="E17" i="34"/>
  <c r="D17" i="34"/>
  <c r="BE16" i="34"/>
  <c r="BD16" i="34"/>
  <c r="BC16" i="34"/>
  <c r="AZ16" i="34"/>
  <c r="AV16" i="34"/>
  <c r="AU16" i="34"/>
  <c r="AT16" i="34"/>
  <c r="AS16" i="34"/>
  <c r="AR16" i="34"/>
  <c r="AQ16" i="34"/>
  <c r="AN16" i="34"/>
  <c r="AM16" i="34"/>
  <c r="AL16" i="34"/>
  <c r="AI16" i="34"/>
  <c r="AE16" i="34"/>
  <c r="AD16" i="34"/>
  <c r="AC16" i="34"/>
  <c r="AB16" i="34"/>
  <c r="AA16" i="34"/>
  <c r="Z16" i="34"/>
  <c r="W16" i="34"/>
  <c r="U16" i="34" s="1"/>
  <c r="V16" i="34" s="1"/>
  <c r="R16" i="34"/>
  <c r="N16" i="34"/>
  <c r="J16" i="34"/>
  <c r="K16" i="34" s="1"/>
  <c r="I16" i="34"/>
  <c r="G16" i="34"/>
  <c r="F16" i="34"/>
  <c r="E16" i="34"/>
  <c r="D16" i="34"/>
  <c r="BE15" i="34"/>
  <c r="BC15" i="34" s="1"/>
  <c r="BD15" i="34" s="1"/>
  <c r="AZ15" i="34"/>
  <c r="AV15" i="34"/>
  <c r="AU15" i="34"/>
  <c r="AT15" i="34"/>
  <c r="AS15" i="34"/>
  <c r="AR15" i="34"/>
  <c r="AQ15" i="34"/>
  <c r="AN15" i="34"/>
  <c r="AL15" i="34" s="1"/>
  <c r="AI15" i="34"/>
  <c r="AE15" i="34"/>
  <c r="AD15" i="34"/>
  <c r="AC15" i="34"/>
  <c r="AB15" i="34"/>
  <c r="AA15" i="34"/>
  <c r="Z15" i="34"/>
  <c r="W15" i="34"/>
  <c r="R15" i="34"/>
  <c r="N15" i="34"/>
  <c r="M15" i="34"/>
  <c r="L15" i="34"/>
  <c r="K15" i="34"/>
  <c r="J15" i="34"/>
  <c r="I15" i="34"/>
  <c r="G15" i="34"/>
  <c r="F15" i="34"/>
  <c r="E15" i="34"/>
  <c r="D15" i="34"/>
  <c r="BD39" i="34" l="1"/>
  <c r="BD57" i="34" s="1"/>
  <c r="BD58" i="34" s="1"/>
  <c r="BC57" i="34"/>
  <c r="BC58" i="34" s="1"/>
  <c r="V37" i="34"/>
  <c r="U57" i="34"/>
  <c r="U58" i="34" s="1"/>
  <c r="AM38" i="34"/>
  <c r="AL57" i="34"/>
  <c r="AL58" i="34" s="1"/>
  <c r="BU51" i="35"/>
  <c r="BU75" i="35" s="1"/>
  <c r="BT75" i="35"/>
  <c r="BC48" i="35"/>
  <c r="BD32" i="35"/>
  <c r="DC80" i="35"/>
  <c r="CL38" i="35"/>
  <c r="CL48" i="35" s="1"/>
  <c r="CK48" i="35"/>
  <c r="CL69" i="35"/>
  <c r="CK75" i="35"/>
  <c r="CL79" i="35"/>
  <c r="CB73" i="35"/>
  <c r="CC73" i="35" s="1"/>
  <c r="D26" i="34"/>
  <c r="E24" i="34"/>
  <c r="E25" i="34" s="1"/>
  <c r="AT21" i="34"/>
  <c r="AU21" i="34" s="1"/>
  <c r="F24" i="34"/>
  <c r="F25" i="34" s="1"/>
  <c r="I57" i="34"/>
  <c r="I58" i="34" s="1"/>
  <c r="CS73" i="35"/>
  <c r="CT73" i="35" s="1"/>
  <c r="CB72" i="35"/>
  <c r="CC72" i="35" s="1"/>
  <c r="CS72" i="35"/>
  <c r="CT72" i="35" s="1"/>
  <c r="AT71" i="35"/>
  <c r="AU71" i="35" s="1"/>
  <c r="AT66" i="35"/>
  <c r="AU66" i="35" s="1"/>
  <c r="AT42" i="35"/>
  <c r="AU42" i="35" s="1"/>
  <c r="AC36" i="35"/>
  <c r="AD36" i="35" s="1"/>
  <c r="AT32" i="35"/>
  <c r="AU32" i="35" s="1"/>
  <c r="AC46" i="35"/>
  <c r="AD46" i="35" s="1"/>
  <c r="AC28" i="35"/>
  <c r="AD28" i="35" s="1"/>
  <c r="AT23" i="34"/>
  <c r="AU23" i="34" s="1"/>
  <c r="AI24" i="34"/>
  <c r="AI25" i="34" s="1"/>
  <c r="AZ24" i="34"/>
  <c r="AZ25" i="34" s="1"/>
  <c r="D57" i="34"/>
  <c r="D58" i="34" s="1"/>
  <c r="AV57" i="34"/>
  <c r="AV58" i="34" s="1"/>
  <c r="J57" i="34"/>
  <c r="J58" i="34" s="1"/>
  <c r="I24" i="34"/>
  <c r="I25" i="34" s="1"/>
  <c r="AI57" i="34"/>
  <c r="AI58" i="34" s="1"/>
  <c r="AZ57" i="34"/>
  <c r="AZ58" i="34" s="1"/>
  <c r="AC18" i="34"/>
  <c r="AD18" i="34" s="1"/>
  <c r="P25" i="34"/>
  <c r="G57" i="34"/>
  <c r="G58" i="34" s="1"/>
  <c r="AS24" i="34"/>
  <c r="AS25" i="34" s="1"/>
  <c r="AA24" i="34"/>
  <c r="AA25" i="34" s="1"/>
  <c r="G24" i="34"/>
  <c r="G25" i="34" s="1"/>
  <c r="AB24" i="34"/>
  <c r="AB25" i="34" s="1"/>
  <c r="AR24" i="34"/>
  <c r="AR25" i="34" s="1"/>
  <c r="D24" i="34"/>
  <c r="D25" i="34" s="1"/>
  <c r="AC19" i="34"/>
  <c r="AD19" i="34" s="1"/>
  <c r="AT20" i="34"/>
  <c r="AU20" i="34" s="1"/>
  <c r="D59" i="34"/>
  <c r="N24" i="34"/>
  <c r="N25" i="34" s="1"/>
  <c r="AE24" i="34"/>
  <c r="AE25" i="34" s="1"/>
  <c r="AV24" i="34"/>
  <c r="AV25" i="34" s="1"/>
  <c r="N57" i="34"/>
  <c r="N58" i="34" s="1"/>
  <c r="AE57" i="34"/>
  <c r="AE58" i="34" s="1"/>
  <c r="AR57" i="34"/>
  <c r="AR58" i="34" s="1"/>
  <c r="W24" i="34"/>
  <c r="W25" i="34" s="1"/>
  <c r="L16" i="34"/>
  <c r="M16" i="34" s="1"/>
  <c r="M24" i="34" s="1"/>
  <c r="M25" i="34" s="1"/>
  <c r="AC17" i="34"/>
  <c r="AD17" i="34" s="1"/>
  <c r="AT22" i="34"/>
  <c r="AU22" i="34" s="1"/>
  <c r="W57" i="34"/>
  <c r="W58" i="34" s="1"/>
  <c r="R57" i="34"/>
  <c r="R58" i="34" s="1"/>
  <c r="H58" i="34"/>
  <c r="R24" i="34"/>
  <c r="R25" i="34" s="1"/>
  <c r="Z24" i="34"/>
  <c r="Z25" i="34" s="1"/>
  <c r="AQ24" i="34"/>
  <c r="AQ25" i="34" s="1"/>
  <c r="BE24" i="34"/>
  <c r="BE25" i="34" s="1"/>
  <c r="Z57" i="34"/>
  <c r="Z58" i="34" s="1"/>
  <c r="AQ57" i="34"/>
  <c r="AQ58" i="34" s="1"/>
  <c r="BE57" i="34"/>
  <c r="BE58" i="34" s="1"/>
  <c r="AT56" i="34"/>
  <c r="AU56" i="34" s="1"/>
  <c r="E57" i="34"/>
  <c r="E58" i="34" s="1"/>
  <c r="AA57" i="34"/>
  <c r="AA58" i="34" s="1"/>
  <c r="AS57" i="34"/>
  <c r="AS58" i="34" s="1"/>
  <c r="P58" i="34"/>
  <c r="AM15" i="34"/>
  <c r="AM24" i="34" s="1"/>
  <c r="AM25" i="34" s="1"/>
  <c r="AL24" i="34"/>
  <c r="AL25" i="34" s="1"/>
  <c r="BD24" i="34"/>
  <c r="BD25" i="34" s="1"/>
  <c r="AM57" i="34"/>
  <c r="AM58" i="34" s="1"/>
  <c r="K24" i="34"/>
  <c r="K25" i="34" s="1"/>
  <c r="AB57" i="34"/>
  <c r="AB58" i="34" s="1"/>
  <c r="J24" i="34"/>
  <c r="J25" i="34" s="1"/>
  <c r="AN24" i="34"/>
  <c r="AN25" i="34" s="1"/>
  <c r="AN57" i="34"/>
  <c r="AN58" i="34" s="1"/>
  <c r="BC24" i="34"/>
  <c r="BC25" i="34" s="1"/>
  <c r="K57" i="34"/>
  <c r="K58" i="34" s="1"/>
  <c r="U15" i="34"/>
  <c r="Q25" i="34"/>
  <c r="F57" i="34"/>
  <c r="F58" i="34" s="1"/>
  <c r="CK76" i="35" l="1"/>
  <c r="AU57" i="34"/>
  <c r="AU58" i="34" s="1"/>
  <c r="M57" i="34"/>
  <c r="M58" i="34" s="1"/>
  <c r="AD57" i="34"/>
  <c r="AD58" i="34" s="1"/>
  <c r="AT57" i="34"/>
  <c r="AT58" i="34" s="1"/>
  <c r="AU24" i="34"/>
  <c r="AU25" i="34" s="1"/>
  <c r="L24" i="34"/>
  <c r="L25" i="34" s="1"/>
  <c r="AC57" i="34"/>
  <c r="AC58" i="34" s="1"/>
  <c r="AD24" i="34"/>
  <c r="AD25" i="34" s="1"/>
  <c r="AT24" i="34"/>
  <c r="AT25" i="34" s="1"/>
  <c r="L57" i="34"/>
  <c r="L58" i="34" s="1"/>
  <c r="AC24" i="34"/>
  <c r="AC25" i="34" s="1"/>
  <c r="V57" i="34"/>
  <c r="V58" i="34" s="1"/>
  <c r="V15" i="34"/>
  <c r="V24" i="34" s="1"/>
  <c r="V25" i="34" s="1"/>
  <c r="U24" i="34"/>
  <c r="U25" i="34" s="1"/>
  <c r="D12" i="35" l="1"/>
  <c r="E12" i="35"/>
  <c r="F12" i="35"/>
  <c r="G12" i="35"/>
  <c r="I12" i="35"/>
  <c r="J12" i="35"/>
  <c r="K12" i="35"/>
  <c r="L12" i="35"/>
  <c r="M12" i="35"/>
  <c r="N12" i="35"/>
  <c r="W12" i="35"/>
  <c r="U12" i="35" s="1"/>
  <c r="Z12" i="35"/>
  <c r="AA12" i="35"/>
  <c r="AB12" i="35"/>
  <c r="AC12" i="35"/>
  <c r="AD12" i="35"/>
  <c r="AE12" i="35"/>
  <c r="AI12" i="35"/>
  <c r="AN12" i="35"/>
  <c r="AQ12" i="35"/>
  <c r="AR12" i="35"/>
  <c r="AS12" i="35"/>
  <c r="AT12" i="35"/>
  <c r="AU12" i="35"/>
  <c r="AV12" i="35"/>
  <c r="AZ12" i="35"/>
  <c r="BE12" i="35"/>
  <c r="BH12" i="35"/>
  <c r="BI12" i="35"/>
  <c r="BJ12" i="35"/>
  <c r="BK12" i="35"/>
  <c r="BL12" i="35"/>
  <c r="BM12" i="35"/>
  <c r="BQ12" i="35"/>
  <c r="BV12" i="35"/>
  <c r="BY12" i="35"/>
  <c r="BZ12" i="35"/>
  <c r="CA12" i="35"/>
  <c r="CB12" i="35"/>
  <c r="CC12" i="35"/>
  <c r="CD12" i="35"/>
  <c r="CH12" i="35"/>
  <c r="CH23" i="35" s="1"/>
  <c r="CM12" i="35"/>
  <c r="CP12" i="35"/>
  <c r="CQ12" i="35"/>
  <c r="CR12" i="35"/>
  <c r="CS12" i="35"/>
  <c r="CT12" i="35"/>
  <c r="CU12" i="35"/>
  <c r="CY12" i="35"/>
  <c r="DD12" i="35"/>
  <c r="D15" i="35"/>
  <c r="E15" i="35"/>
  <c r="F15" i="35"/>
  <c r="G15" i="35"/>
  <c r="D16" i="35"/>
  <c r="E16" i="35"/>
  <c r="F16" i="35"/>
  <c r="G16" i="35"/>
  <c r="D18" i="35"/>
  <c r="E18" i="35"/>
  <c r="F18" i="35"/>
  <c r="G18" i="35"/>
  <c r="D20" i="35"/>
  <c r="E20" i="35"/>
  <c r="F20" i="35"/>
  <c r="G20" i="35"/>
  <c r="D21" i="35"/>
  <c r="E21" i="35"/>
  <c r="F21" i="35"/>
  <c r="G21" i="35"/>
  <c r="D22" i="35"/>
  <c r="E22" i="35"/>
  <c r="F22" i="35"/>
  <c r="G22" i="35"/>
  <c r="AI22" i="35"/>
  <c r="AN22" i="35"/>
  <c r="AZ22" i="35"/>
  <c r="BE22" i="35"/>
  <c r="CY22" i="35"/>
  <c r="DD22" i="35"/>
  <c r="H23" i="35"/>
  <c r="O23" i="35"/>
  <c r="P23" i="35"/>
  <c r="Q23" i="35"/>
  <c r="X23" i="35"/>
  <c r="Y23" i="35"/>
  <c r="AF23" i="35"/>
  <c r="AG23" i="35"/>
  <c r="AH23" i="35"/>
  <c r="AO23" i="35"/>
  <c r="AP23" i="35"/>
  <c r="AW23" i="35"/>
  <c r="AX23" i="35"/>
  <c r="AY23" i="35"/>
  <c r="BF23" i="35"/>
  <c r="BG23" i="35"/>
  <c r="BN23" i="35"/>
  <c r="BO23" i="35"/>
  <c r="BP23" i="35"/>
  <c r="BW23" i="35"/>
  <c r="BX23" i="35"/>
  <c r="CE23" i="35"/>
  <c r="CF23" i="35"/>
  <c r="CG23" i="35"/>
  <c r="CN23" i="35"/>
  <c r="CO23" i="35"/>
  <c r="CV23" i="35"/>
  <c r="CW23" i="35"/>
  <c r="CX23" i="35"/>
  <c r="DE23" i="35"/>
  <c r="D25" i="35"/>
  <c r="E25" i="35"/>
  <c r="F25" i="35"/>
  <c r="G25" i="35"/>
  <c r="I25" i="35"/>
  <c r="J25" i="35"/>
  <c r="K25" i="35" s="1"/>
  <c r="N25" i="35"/>
  <c r="R25" i="35"/>
  <c r="W25" i="35"/>
  <c r="Z25" i="35"/>
  <c r="AA25" i="35"/>
  <c r="AB25" i="35"/>
  <c r="AC25" i="35"/>
  <c r="AD25" i="35"/>
  <c r="AE25" i="35"/>
  <c r="AI25" i="35"/>
  <c r="AN25" i="35"/>
  <c r="AQ25" i="35"/>
  <c r="AR25" i="35"/>
  <c r="AS25" i="35"/>
  <c r="AT25" i="35"/>
  <c r="AU25" i="35"/>
  <c r="AV25" i="35"/>
  <c r="AZ25" i="35"/>
  <c r="BE25" i="35"/>
  <c r="BH25" i="35"/>
  <c r="BI25" i="35"/>
  <c r="BJ25" i="35"/>
  <c r="BK25" i="35"/>
  <c r="BL25" i="35"/>
  <c r="BM25" i="35"/>
  <c r="BQ25" i="35"/>
  <c r="BV25" i="35"/>
  <c r="BY25" i="35"/>
  <c r="BZ25" i="35"/>
  <c r="CA25" i="35"/>
  <c r="CB25" i="35"/>
  <c r="CC25" i="35"/>
  <c r="CD25" i="35"/>
  <c r="CH25" i="35"/>
  <c r="CM25" i="35"/>
  <c r="CP25" i="35"/>
  <c r="CQ25" i="35"/>
  <c r="CR25" i="35"/>
  <c r="CS25" i="35"/>
  <c r="CT25" i="35"/>
  <c r="CU25" i="35"/>
  <c r="CY25" i="35"/>
  <c r="DD25" i="35"/>
  <c r="D27" i="35"/>
  <c r="E27" i="35"/>
  <c r="F27" i="35"/>
  <c r="G27" i="35"/>
  <c r="I27" i="35"/>
  <c r="J27" i="35"/>
  <c r="K27" i="35"/>
  <c r="L27" i="35"/>
  <c r="M27" i="35"/>
  <c r="N27" i="35"/>
  <c r="R27" i="35"/>
  <c r="W27" i="35"/>
  <c r="Z27" i="35"/>
  <c r="AA27" i="35"/>
  <c r="AB27" i="35" s="1"/>
  <c r="AE27" i="35"/>
  <c r="AI27" i="35"/>
  <c r="AN27" i="35"/>
  <c r="AQ27" i="35"/>
  <c r="AR27" i="35"/>
  <c r="AS27" i="35"/>
  <c r="AT27" i="35"/>
  <c r="AU27" i="35"/>
  <c r="AV27" i="35"/>
  <c r="AZ27" i="35"/>
  <c r="BE27" i="35"/>
  <c r="BH27" i="35"/>
  <c r="BI27" i="35"/>
  <c r="BJ27" i="35"/>
  <c r="BK27" i="35"/>
  <c r="BL27" i="35"/>
  <c r="BM27" i="35"/>
  <c r="BQ27" i="35"/>
  <c r="BV27" i="35"/>
  <c r="BY27" i="35"/>
  <c r="BZ27" i="35"/>
  <c r="CA27" i="35"/>
  <c r="CB27" i="35"/>
  <c r="CC27" i="35"/>
  <c r="CD27" i="35"/>
  <c r="CH27" i="35"/>
  <c r="CM27" i="35"/>
  <c r="CP27" i="35"/>
  <c r="CQ27" i="35"/>
  <c r="CR27" i="35"/>
  <c r="CS27" i="35"/>
  <c r="CT27" i="35"/>
  <c r="CU27" i="35"/>
  <c r="CY27" i="35"/>
  <c r="DD27" i="35"/>
  <c r="D29" i="35"/>
  <c r="E29" i="35"/>
  <c r="F29" i="35"/>
  <c r="G29" i="35"/>
  <c r="I29" i="35"/>
  <c r="J29" i="35"/>
  <c r="K29" i="35" s="1"/>
  <c r="N29" i="35"/>
  <c r="R29" i="35"/>
  <c r="W29" i="35"/>
  <c r="Z29" i="35"/>
  <c r="AA29" i="35"/>
  <c r="AB29" i="35"/>
  <c r="AC29" i="35"/>
  <c r="AD29" i="35"/>
  <c r="AE29" i="35"/>
  <c r="AI29" i="35"/>
  <c r="AN29" i="35"/>
  <c r="AQ29" i="35"/>
  <c r="AR29" i="35"/>
  <c r="AS29" i="35"/>
  <c r="AT29" i="35"/>
  <c r="AU29" i="35"/>
  <c r="AV29" i="35"/>
  <c r="AZ29" i="35"/>
  <c r="BE29" i="35"/>
  <c r="BH29" i="35"/>
  <c r="BI29" i="35"/>
  <c r="BJ29" i="35"/>
  <c r="BK29" i="35"/>
  <c r="BL29" i="35"/>
  <c r="BM29" i="35"/>
  <c r="BQ29" i="35"/>
  <c r="BV29" i="35"/>
  <c r="BY29" i="35"/>
  <c r="BZ29" i="35"/>
  <c r="CA29" i="35"/>
  <c r="CB29" i="35"/>
  <c r="CC29" i="35"/>
  <c r="CD29" i="35"/>
  <c r="CH29" i="35"/>
  <c r="CM29" i="35"/>
  <c r="CP29" i="35"/>
  <c r="CQ29" i="35"/>
  <c r="CR29" i="35"/>
  <c r="CS29" i="35"/>
  <c r="CT29" i="35"/>
  <c r="CU29" i="35"/>
  <c r="CY29" i="35"/>
  <c r="DD29" i="35"/>
  <c r="D31" i="35"/>
  <c r="E31" i="35"/>
  <c r="F31" i="35"/>
  <c r="G31" i="35"/>
  <c r="I31" i="35"/>
  <c r="J31" i="35"/>
  <c r="K31" i="35"/>
  <c r="L31" i="35"/>
  <c r="M31" i="35"/>
  <c r="N31" i="35"/>
  <c r="R31" i="35"/>
  <c r="W31" i="35"/>
  <c r="Z31" i="35"/>
  <c r="AA31" i="35"/>
  <c r="AB31" i="35"/>
  <c r="AC31" i="35"/>
  <c r="AD31" i="35"/>
  <c r="AE31" i="35"/>
  <c r="AI31" i="35"/>
  <c r="AN31" i="35"/>
  <c r="AQ31" i="35"/>
  <c r="AR31" i="35"/>
  <c r="AS31" i="35" s="1"/>
  <c r="AV31" i="35"/>
  <c r="AZ31" i="35"/>
  <c r="BE31" i="35"/>
  <c r="BH31" i="35"/>
  <c r="BI31" i="35"/>
  <c r="BJ31" i="35"/>
  <c r="BK31" i="35"/>
  <c r="BL31" i="35"/>
  <c r="BM31" i="35"/>
  <c r="BQ31" i="35"/>
  <c r="BV31" i="35"/>
  <c r="BY31" i="35"/>
  <c r="BZ31" i="35"/>
  <c r="CA31" i="35"/>
  <c r="CB31" i="35"/>
  <c r="CC31" i="35"/>
  <c r="CD31" i="35"/>
  <c r="CH31" i="35"/>
  <c r="CM31" i="35"/>
  <c r="CP31" i="35"/>
  <c r="CQ31" i="35"/>
  <c r="CR31" i="35"/>
  <c r="CS31" i="35"/>
  <c r="CT31" i="35"/>
  <c r="CU31" i="35"/>
  <c r="CY31" i="35"/>
  <c r="DD31" i="35"/>
  <c r="D33" i="35"/>
  <c r="E33" i="35"/>
  <c r="F33" i="35"/>
  <c r="G33" i="35"/>
  <c r="I33" i="35"/>
  <c r="J33" i="35"/>
  <c r="K33" i="35"/>
  <c r="L33" i="35"/>
  <c r="M33" i="35"/>
  <c r="N33" i="35"/>
  <c r="R33" i="35"/>
  <c r="W33" i="35"/>
  <c r="Z33" i="35"/>
  <c r="AA33" i="35"/>
  <c r="AB33" i="35"/>
  <c r="AC33" i="35"/>
  <c r="AD33" i="35"/>
  <c r="AE33" i="35"/>
  <c r="AI33" i="35"/>
  <c r="AN33" i="35"/>
  <c r="AQ33" i="35"/>
  <c r="AR33" i="35"/>
  <c r="AS33" i="35"/>
  <c r="AT33" i="35"/>
  <c r="AU33" i="35"/>
  <c r="AV33" i="35"/>
  <c r="AZ33" i="35"/>
  <c r="BE33" i="35"/>
  <c r="BH33" i="35"/>
  <c r="BI33" i="35"/>
  <c r="BJ33" i="35" s="1"/>
  <c r="BM33" i="35"/>
  <c r="BQ33" i="35"/>
  <c r="BV33" i="35"/>
  <c r="BY33" i="35"/>
  <c r="BZ33" i="35"/>
  <c r="CA33" i="35"/>
  <c r="CB33" i="35"/>
  <c r="CC33" i="35"/>
  <c r="CD33" i="35"/>
  <c r="CH33" i="35"/>
  <c r="CM33" i="35"/>
  <c r="CP33" i="35"/>
  <c r="CQ33" i="35"/>
  <c r="CR33" i="35"/>
  <c r="CS33" i="35"/>
  <c r="CT33" i="35"/>
  <c r="CU33" i="35"/>
  <c r="CY33" i="35"/>
  <c r="DD33" i="35"/>
  <c r="D35" i="35"/>
  <c r="E35" i="35"/>
  <c r="F35" i="35"/>
  <c r="G35" i="35"/>
  <c r="I35" i="35"/>
  <c r="J35" i="35"/>
  <c r="K35" i="35"/>
  <c r="L35" i="35"/>
  <c r="M35" i="35"/>
  <c r="N35" i="35"/>
  <c r="R35" i="35"/>
  <c r="W35" i="35"/>
  <c r="Z35" i="35"/>
  <c r="AA35" i="35"/>
  <c r="AB35" i="35" s="1"/>
  <c r="AE35" i="35"/>
  <c r="AI35" i="35"/>
  <c r="AN35" i="35"/>
  <c r="AQ35" i="35"/>
  <c r="AR35" i="35"/>
  <c r="AS35" i="35"/>
  <c r="AT35" i="35"/>
  <c r="AU35" i="35"/>
  <c r="AV35" i="35"/>
  <c r="AZ35" i="35"/>
  <c r="BE35" i="35"/>
  <c r="BH35" i="35"/>
  <c r="BI35" i="35"/>
  <c r="BJ35" i="35"/>
  <c r="BK35" i="35"/>
  <c r="BL35" i="35"/>
  <c r="BM35" i="35"/>
  <c r="BQ35" i="35"/>
  <c r="BV35" i="35"/>
  <c r="BY35" i="35"/>
  <c r="BZ35" i="35"/>
  <c r="CA35" i="35"/>
  <c r="CB35" i="35"/>
  <c r="CC35" i="35"/>
  <c r="CD35" i="35"/>
  <c r="CH35" i="35"/>
  <c r="CM35" i="35"/>
  <c r="CP35" i="35"/>
  <c r="CQ35" i="35"/>
  <c r="CR35" i="35"/>
  <c r="CS35" i="35"/>
  <c r="CT35" i="35"/>
  <c r="CU35" i="35"/>
  <c r="CY35" i="35"/>
  <c r="DD35" i="35"/>
  <c r="D37" i="35"/>
  <c r="E37" i="35"/>
  <c r="F37" i="35"/>
  <c r="G37" i="35"/>
  <c r="I37" i="35"/>
  <c r="J37" i="35"/>
  <c r="K37" i="35"/>
  <c r="L37" i="35"/>
  <c r="M37" i="35"/>
  <c r="N37" i="35"/>
  <c r="R37" i="35"/>
  <c r="W37" i="35"/>
  <c r="Z37" i="35"/>
  <c r="AA37" i="35"/>
  <c r="AB37" i="35"/>
  <c r="AC37" i="35"/>
  <c r="AD37" i="35"/>
  <c r="AE37" i="35"/>
  <c r="AI37" i="35"/>
  <c r="AN37" i="35"/>
  <c r="AQ37" i="35"/>
  <c r="AR37" i="35"/>
  <c r="AS37" i="35"/>
  <c r="AT37" i="35"/>
  <c r="AU37" i="35"/>
  <c r="AV37" i="35"/>
  <c r="AZ37" i="35"/>
  <c r="BE37" i="35"/>
  <c r="BH37" i="35"/>
  <c r="BI37" i="35"/>
  <c r="BJ37" i="35"/>
  <c r="BK37" i="35"/>
  <c r="BL37" i="35"/>
  <c r="BM37" i="35"/>
  <c r="BQ37" i="35"/>
  <c r="BV37" i="35"/>
  <c r="BY37" i="35"/>
  <c r="BZ37" i="35"/>
  <c r="CA37" i="35" s="1"/>
  <c r="CD37" i="35"/>
  <c r="CH37" i="35"/>
  <c r="CM37" i="35"/>
  <c r="CP37" i="35"/>
  <c r="CQ37" i="35"/>
  <c r="CR37" i="35"/>
  <c r="CS37" i="35"/>
  <c r="CT37" i="35"/>
  <c r="CU37" i="35"/>
  <c r="CY37" i="35"/>
  <c r="DD37" i="35"/>
  <c r="D39" i="35"/>
  <c r="E39" i="35"/>
  <c r="F39" i="35"/>
  <c r="G39" i="35"/>
  <c r="I39" i="35"/>
  <c r="J39" i="35"/>
  <c r="K39" i="35" s="1"/>
  <c r="N39" i="35"/>
  <c r="R39" i="35"/>
  <c r="W39" i="35"/>
  <c r="Z39" i="35"/>
  <c r="AA39" i="35"/>
  <c r="AB39" i="35"/>
  <c r="AC39" i="35"/>
  <c r="AD39" i="35"/>
  <c r="AE39" i="35"/>
  <c r="AI39" i="35"/>
  <c r="AN39" i="35"/>
  <c r="AQ39" i="35"/>
  <c r="AR39" i="35"/>
  <c r="AS39" i="35"/>
  <c r="AT39" i="35"/>
  <c r="AU39" i="35"/>
  <c r="AV39" i="35"/>
  <c r="AZ39" i="35"/>
  <c r="BE39" i="35"/>
  <c r="BH39" i="35"/>
  <c r="BI39" i="35"/>
  <c r="BJ39" i="35"/>
  <c r="BK39" i="35"/>
  <c r="BL39" i="35"/>
  <c r="BM39" i="35"/>
  <c r="BQ39" i="35"/>
  <c r="BV39" i="35"/>
  <c r="BY39" i="35"/>
  <c r="BZ39" i="35"/>
  <c r="CA39" i="35"/>
  <c r="CB39" i="35"/>
  <c r="CC39" i="35"/>
  <c r="CD39" i="35"/>
  <c r="CH39" i="35"/>
  <c r="CM39" i="35"/>
  <c r="CP39" i="35"/>
  <c r="CQ39" i="35"/>
  <c r="CR39" i="35"/>
  <c r="CS39" i="35"/>
  <c r="CT39" i="35"/>
  <c r="CU39" i="35"/>
  <c r="CY39" i="35"/>
  <c r="DD39" i="35"/>
  <c r="D40" i="35"/>
  <c r="E40" i="35"/>
  <c r="F40" i="35"/>
  <c r="G40" i="35"/>
  <c r="I40" i="35"/>
  <c r="J40" i="35"/>
  <c r="K40" i="35" s="1"/>
  <c r="N40" i="35"/>
  <c r="R40" i="35"/>
  <c r="W40" i="35"/>
  <c r="Z40" i="35"/>
  <c r="AA40" i="35"/>
  <c r="AB40" i="35"/>
  <c r="AC40" i="35"/>
  <c r="AD40" i="35"/>
  <c r="AE40" i="35"/>
  <c r="AI40" i="35"/>
  <c r="AN40" i="35"/>
  <c r="AQ40" i="35"/>
  <c r="AR40" i="35"/>
  <c r="AS40" i="35"/>
  <c r="AT40" i="35"/>
  <c r="AU40" i="35"/>
  <c r="AV40" i="35"/>
  <c r="AZ40" i="35"/>
  <c r="BE40" i="35"/>
  <c r="BH40" i="35"/>
  <c r="BI40" i="35"/>
  <c r="BJ40" i="35"/>
  <c r="BK40" i="35"/>
  <c r="BL40" i="35"/>
  <c r="BM40" i="35"/>
  <c r="BQ40" i="35"/>
  <c r="BV40" i="35"/>
  <c r="BY40" i="35"/>
  <c r="BZ40" i="35"/>
  <c r="CA40" i="35"/>
  <c r="CB40" i="35"/>
  <c r="CC40" i="35"/>
  <c r="CD40" i="35"/>
  <c r="CH40" i="35"/>
  <c r="CM40" i="35"/>
  <c r="CP40" i="35"/>
  <c r="CQ40" i="35"/>
  <c r="CR40" i="35"/>
  <c r="CS40" i="35"/>
  <c r="CT40" i="35"/>
  <c r="CU40" i="35"/>
  <c r="CY40" i="35"/>
  <c r="DD40" i="35"/>
  <c r="D41" i="35"/>
  <c r="E41" i="35"/>
  <c r="F41" i="35"/>
  <c r="G41" i="35"/>
  <c r="I41" i="35"/>
  <c r="J41" i="35"/>
  <c r="K41" i="35"/>
  <c r="L41" i="35"/>
  <c r="M41" i="35"/>
  <c r="N41" i="35"/>
  <c r="R41" i="35"/>
  <c r="W41" i="35"/>
  <c r="Z41" i="35"/>
  <c r="AA41" i="35"/>
  <c r="AB41" i="35"/>
  <c r="AC41" i="35"/>
  <c r="AD41" i="35"/>
  <c r="AE41" i="35"/>
  <c r="AI41" i="35"/>
  <c r="AN41" i="35"/>
  <c r="AQ41" i="35"/>
  <c r="AR41" i="35"/>
  <c r="AS41" i="35" s="1"/>
  <c r="AV41" i="35"/>
  <c r="AZ41" i="35"/>
  <c r="BE41" i="35"/>
  <c r="BH41" i="35"/>
  <c r="BI41" i="35"/>
  <c r="BJ41" i="35"/>
  <c r="BK41" i="35"/>
  <c r="BL41" i="35"/>
  <c r="BM41" i="35"/>
  <c r="BQ41" i="35"/>
  <c r="BV41" i="35"/>
  <c r="BY41" i="35"/>
  <c r="BZ41" i="35"/>
  <c r="CA41" i="35"/>
  <c r="CB41" i="35"/>
  <c r="CC41" i="35"/>
  <c r="CD41" i="35"/>
  <c r="CH41" i="35"/>
  <c r="CM41" i="35"/>
  <c r="CP41" i="35"/>
  <c r="CQ41" i="35"/>
  <c r="CR41" i="35"/>
  <c r="CS41" i="35"/>
  <c r="CT41" i="35"/>
  <c r="CU41" i="35"/>
  <c r="CY41" i="35"/>
  <c r="DD41" i="35"/>
  <c r="D43" i="35"/>
  <c r="E43" i="35"/>
  <c r="F43" i="35"/>
  <c r="G43" i="35"/>
  <c r="I43" i="35"/>
  <c r="J43" i="35"/>
  <c r="K43" i="35"/>
  <c r="L43" i="35"/>
  <c r="M43" i="35"/>
  <c r="N43" i="35"/>
  <c r="R43" i="35"/>
  <c r="W43" i="35"/>
  <c r="Z43" i="35"/>
  <c r="AA43" i="35"/>
  <c r="AB43" i="35"/>
  <c r="AC43" i="35"/>
  <c r="AD43" i="35"/>
  <c r="AE43" i="35"/>
  <c r="AI43" i="35"/>
  <c r="AN43" i="35"/>
  <c r="AQ43" i="35"/>
  <c r="AR43" i="35"/>
  <c r="AS43" i="35"/>
  <c r="AT43" i="35"/>
  <c r="AU43" i="35"/>
  <c r="AV43" i="35"/>
  <c r="AZ43" i="35"/>
  <c r="BE43" i="35"/>
  <c r="BH43" i="35"/>
  <c r="BI43" i="35"/>
  <c r="BJ43" i="35" s="1"/>
  <c r="BM43" i="35"/>
  <c r="BQ43" i="35"/>
  <c r="BV43" i="35"/>
  <c r="BY43" i="35"/>
  <c r="BZ43" i="35"/>
  <c r="CA43" i="35"/>
  <c r="CB43" i="35"/>
  <c r="CC43" i="35"/>
  <c r="CD43" i="35"/>
  <c r="CH43" i="35"/>
  <c r="CM43" i="35"/>
  <c r="CP43" i="35"/>
  <c r="CQ43" i="35"/>
  <c r="CR43" i="35"/>
  <c r="CS43" i="35"/>
  <c r="CT43" i="35"/>
  <c r="CU43" i="35"/>
  <c r="CY43" i="35"/>
  <c r="DD43" i="35"/>
  <c r="D45" i="35"/>
  <c r="E45" i="35"/>
  <c r="F45" i="35"/>
  <c r="G45" i="35"/>
  <c r="I45" i="35"/>
  <c r="J45" i="35"/>
  <c r="K45" i="35"/>
  <c r="L45" i="35"/>
  <c r="M45" i="35"/>
  <c r="N45" i="35"/>
  <c r="R45" i="35"/>
  <c r="W45" i="35"/>
  <c r="Z45" i="35"/>
  <c r="AA45" i="35"/>
  <c r="AB45" i="35"/>
  <c r="AC45" i="35"/>
  <c r="AD45" i="35"/>
  <c r="AE45" i="35"/>
  <c r="AI45" i="35"/>
  <c r="AN45" i="35"/>
  <c r="AQ45" i="35"/>
  <c r="AR45" i="35"/>
  <c r="AS45" i="35"/>
  <c r="AT45" i="35"/>
  <c r="AU45" i="35"/>
  <c r="AV45" i="35"/>
  <c r="AZ45" i="35"/>
  <c r="BE45" i="35"/>
  <c r="BH45" i="35"/>
  <c r="BI45" i="35"/>
  <c r="BJ45" i="35"/>
  <c r="BK45" i="35"/>
  <c r="BL45" i="35"/>
  <c r="BM45" i="35"/>
  <c r="BQ45" i="35"/>
  <c r="BV45" i="35"/>
  <c r="BY45" i="35"/>
  <c r="BZ45" i="35"/>
  <c r="CA45" i="35" s="1"/>
  <c r="CD45" i="35"/>
  <c r="CH45" i="35"/>
  <c r="CM45" i="35"/>
  <c r="CP45" i="35"/>
  <c r="CQ45" i="35"/>
  <c r="CR45" i="35"/>
  <c r="CS45" i="35"/>
  <c r="CT45" i="35"/>
  <c r="CU45" i="35"/>
  <c r="CY45" i="35"/>
  <c r="DD45" i="35"/>
  <c r="D47" i="35"/>
  <c r="E47" i="35"/>
  <c r="F47" i="35"/>
  <c r="G47" i="35"/>
  <c r="I47" i="35"/>
  <c r="J47" i="35"/>
  <c r="K47" i="35"/>
  <c r="L47" i="35"/>
  <c r="M47" i="35"/>
  <c r="N47" i="35"/>
  <c r="R47" i="35"/>
  <c r="W47" i="35"/>
  <c r="Z47" i="35"/>
  <c r="AA47" i="35"/>
  <c r="AB47" i="35" s="1"/>
  <c r="AE47" i="35"/>
  <c r="AI47" i="35"/>
  <c r="AN47" i="35"/>
  <c r="AL47" i="35" s="1"/>
  <c r="AM47" i="35" s="1"/>
  <c r="AQ47" i="35"/>
  <c r="AR47" i="35"/>
  <c r="AS47" i="35"/>
  <c r="AT47" i="35"/>
  <c r="AU47" i="35"/>
  <c r="AV47" i="35"/>
  <c r="AZ47" i="35"/>
  <c r="BE47" i="35"/>
  <c r="BH47" i="35"/>
  <c r="BI47" i="35"/>
  <c r="BJ47" i="35"/>
  <c r="BK47" i="35"/>
  <c r="BL47" i="35"/>
  <c r="BM47" i="35"/>
  <c r="BQ47" i="35"/>
  <c r="BV47" i="35"/>
  <c r="BY47" i="35"/>
  <c r="BZ47" i="35"/>
  <c r="CA47" i="35"/>
  <c r="CB47" i="35"/>
  <c r="CC47" i="35"/>
  <c r="CD47" i="35"/>
  <c r="CH47" i="35"/>
  <c r="CM47" i="35"/>
  <c r="CP47" i="35"/>
  <c r="CQ47" i="35"/>
  <c r="CR47" i="35"/>
  <c r="CS47" i="35"/>
  <c r="CT47" i="35"/>
  <c r="CU47" i="35"/>
  <c r="CY47" i="35"/>
  <c r="DD47" i="35"/>
  <c r="H48" i="35"/>
  <c r="O48" i="35"/>
  <c r="P48" i="35"/>
  <c r="Q48" i="35"/>
  <c r="X48" i="35"/>
  <c r="Y48" i="35"/>
  <c r="AF48" i="35"/>
  <c r="AG48" i="35"/>
  <c r="AH48" i="35"/>
  <c r="AO48" i="35"/>
  <c r="AP48" i="35"/>
  <c r="AW48" i="35"/>
  <c r="AX48" i="35"/>
  <c r="AY48" i="35"/>
  <c r="BF48" i="35"/>
  <c r="BG48" i="35"/>
  <c r="BN48" i="35"/>
  <c r="BO48" i="35"/>
  <c r="BP48" i="35"/>
  <c r="BW48" i="35"/>
  <c r="BX48" i="35"/>
  <c r="CE48" i="35"/>
  <c r="CF48" i="35"/>
  <c r="CG48" i="35"/>
  <c r="CN48" i="35"/>
  <c r="CO48" i="35"/>
  <c r="CV48" i="35"/>
  <c r="CW48" i="35"/>
  <c r="CX48" i="35"/>
  <c r="DE48" i="35"/>
  <c r="D50" i="35"/>
  <c r="E50" i="35"/>
  <c r="F50" i="35"/>
  <c r="G50" i="35"/>
  <c r="I50" i="35"/>
  <c r="J50" i="35"/>
  <c r="K50" i="35"/>
  <c r="L50" i="35"/>
  <c r="M50" i="35"/>
  <c r="N50" i="35"/>
  <c r="R50" i="35"/>
  <c r="W50" i="35"/>
  <c r="Z50" i="35"/>
  <c r="AA50" i="35"/>
  <c r="AB50" i="35"/>
  <c r="AC50" i="35"/>
  <c r="AD50" i="35"/>
  <c r="AE50" i="35"/>
  <c r="AI50" i="35"/>
  <c r="AN50" i="35"/>
  <c r="AQ50" i="35"/>
  <c r="AR50" i="35"/>
  <c r="AS50" i="35"/>
  <c r="AT50" i="35"/>
  <c r="AU50" i="35"/>
  <c r="AV50" i="35"/>
  <c r="BH50" i="35"/>
  <c r="BI50" i="35"/>
  <c r="BJ50" i="35"/>
  <c r="BK50" i="35"/>
  <c r="BL50" i="35"/>
  <c r="BM50" i="35"/>
  <c r="BQ50" i="35"/>
  <c r="BV50" i="35"/>
  <c r="BY50" i="35"/>
  <c r="BZ50" i="35"/>
  <c r="CA50" i="35"/>
  <c r="CB50" i="35"/>
  <c r="CC50" i="35"/>
  <c r="CD50" i="35"/>
  <c r="CH50" i="35"/>
  <c r="CM50" i="35"/>
  <c r="CP50" i="35"/>
  <c r="CQ50" i="35"/>
  <c r="CR50" i="35"/>
  <c r="CS50" i="35"/>
  <c r="CT50" i="35"/>
  <c r="CU50" i="35"/>
  <c r="CY50" i="35"/>
  <c r="DD50" i="35"/>
  <c r="D53" i="35"/>
  <c r="E53" i="35"/>
  <c r="F53" i="35"/>
  <c r="G53" i="35"/>
  <c r="D55" i="35"/>
  <c r="E55" i="35"/>
  <c r="F55" i="35"/>
  <c r="G55" i="35"/>
  <c r="D57" i="35"/>
  <c r="E57" i="35"/>
  <c r="F57" i="35"/>
  <c r="G57" i="35"/>
  <c r="I57" i="35"/>
  <c r="J57" i="35"/>
  <c r="K57" i="35"/>
  <c r="L57" i="35"/>
  <c r="M57" i="35"/>
  <c r="N57" i="35"/>
  <c r="R57" i="35"/>
  <c r="W57" i="35"/>
  <c r="D59" i="35"/>
  <c r="E59" i="35"/>
  <c r="F59" i="35"/>
  <c r="G59" i="35"/>
  <c r="I59" i="35"/>
  <c r="J59" i="35"/>
  <c r="K59" i="35"/>
  <c r="L59" i="35"/>
  <c r="M59" i="35"/>
  <c r="N59" i="35"/>
  <c r="R59" i="35"/>
  <c r="W59" i="35"/>
  <c r="D61" i="35"/>
  <c r="E61" i="35"/>
  <c r="F61" i="35"/>
  <c r="G61" i="35"/>
  <c r="I61" i="35"/>
  <c r="J61" i="35"/>
  <c r="K61" i="35"/>
  <c r="L61" i="35"/>
  <c r="M61" i="35"/>
  <c r="N61" i="35"/>
  <c r="R61" i="35"/>
  <c r="W61" i="35"/>
  <c r="Z61" i="35"/>
  <c r="AA61" i="35"/>
  <c r="AB61" i="35"/>
  <c r="AC61" i="35"/>
  <c r="AD61" i="35"/>
  <c r="AE61" i="35"/>
  <c r="AI61" i="35"/>
  <c r="AN61" i="35"/>
  <c r="AZ61" i="35"/>
  <c r="BE61" i="35"/>
  <c r="BY61" i="35"/>
  <c r="BZ61" i="35"/>
  <c r="CA61" i="35"/>
  <c r="CB61" i="35"/>
  <c r="CC61" i="35"/>
  <c r="CD61" i="35"/>
  <c r="D63" i="35"/>
  <c r="E63" i="35"/>
  <c r="F63" i="35"/>
  <c r="G63" i="35"/>
  <c r="I63" i="35"/>
  <c r="J63" i="35"/>
  <c r="K63" i="35"/>
  <c r="L63" i="35"/>
  <c r="M63" i="35"/>
  <c r="N63" i="35"/>
  <c r="R63" i="35"/>
  <c r="W63" i="35"/>
  <c r="Z63" i="35"/>
  <c r="AA63" i="35"/>
  <c r="AB63" i="35"/>
  <c r="AC63" i="35"/>
  <c r="AD63" i="35"/>
  <c r="AE63" i="35"/>
  <c r="AI63" i="35"/>
  <c r="AN63" i="35"/>
  <c r="AQ63" i="35"/>
  <c r="AR63" i="35"/>
  <c r="AS63" i="35"/>
  <c r="AT63" i="35"/>
  <c r="AU63" i="35"/>
  <c r="AV63" i="35"/>
  <c r="AZ63" i="35"/>
  <c r="BE63" i="35"/>
  <c r="BQ63" i="35"/>
  <c r="BV63" i="35"/>
  <c r="BY63" i="35"/>
  <c r="BZ63" i="35"/>
  <c r="CA63" i="35"/>
  <c r="CB63" i="35"/>
  <c r="CC63" i="35"/>
  <c r="CD63" i="35"/>
  <c r="CH63" i="35"/>
  <c r="CM63" i="35"/>
  <c r="D65" i="35"/>
  <c r="E65" i="35"/>
  <c r="F65" i="35"/>
  <c r="G65" i="35"/>
  <c r="I65" i="35"/>
  <c r="J65" i="35"/>
  <c r="K65" i="35"/>
  <c r="L65" i="35"/>
  <c r="M65" i="35"/>
  <c r="N65" i="35"/>
  <c r="R65" i="35"/>
  <c r="W65" i="35"/>
  <c r="Z65" i="35"/>
  <c r="AA65" i="35"/>
  <c r="AB65" i="35"/>
  <c r="AC65" i="35"/>
  <c r="AD65" i="35"/>
  <c r="AE65" i="35"/>
  <c r="AI65" i="35"/>
  <c r="AN65" i="35"/>
  <c r="AQ65" i="35"/>
  <c r="AR65" i="35"/>
  <c r="AS65" i="35" s="1"/>
  <c r="AV65" i="35"/>
  <c r="AZ65" i="35"/>
  <c r="BE65" i="35"/>
  <c r="BH65" i="35"/>
  <c r="BI65" i="35"/>
  <c r="BJ65" i="35"/>
  <c r="BK65" i="35"/>
  <c r="BL65" i="35"/>
  <c r="BM65" i="35"/>
  <c r="BQ65" i="35"/>
  <c r="BV65" i="35"/>
  <c r="BY65" i="35"/>
  <c r="BZ65" i="35"/>
  <c r="CA65" i="35"/>
  <c r="CB65" i="35"/>
  <c r="CC65" i="35"/>
  <c r="CD65" i="35"/>
  <c r="CH65" i="35"/>
  <c r="CM65" i="35"/>
  <c r="CP65" i="35"/>
  <c r="CQ65" i="35"/>
  <c r="CR65" i="35"/>
  <c r="CS65" i="35"/>
  <c r="CT65" i="35"/>
  <c r="CU65" i="35"/>
  <c r="D67" i="35"/>
  <c r="E67" i="35"/>
  <c r="F67" i="35"/>
  <c r="G67" i="35"/>
  <c r="I67" i="35"/>
  <c r="J67" i="35"/>
  <c r="K67" i="35"/>
  <c r="L67" i="35"/>
  <c r="M67" i="35"/>
  <c r="N67" i="35"/>
  <c r="R67" i="35"/>
  <c r="W67" i="35"/>
  <c r="Z67" i="35"/>
  <c r="AA67" i="35"/>
  <c r="AB67" i="35"/>
  <c r="AC67" i="35"/>
  <c r="AD67" i="35"/>
  <c r="AE67" i="35"/>
  <c r="AI67" i="35"/>
  <c r="AN67" i="35"/>
  <c r="AQ67" i="35"/>
  <c r="AR67" i="35"/>
  <c r="AS67" i="35" s="1"/>
  <c r="AV67" i="35"/>
  <c r="AZ67" i="35"/>
  <c r="BE67" i="35"/>
  <c r="BH67" i="35"/>
  <c r="BI67" i="35"/>
  <c r="BJ67" i="35"/>
  <c r="BK67" i="35"/>
  <c r="BL67" i="35"/>
  <c r="BM67" i="35"/>
  <c r="BQ67" i="35"/>
  <c r="BV67" i="35"/>
  <c r="BY67" i="35"/>
  <c r="BZ67" i="35"/>
  <c r="CA67" i="35"/>
  <c r="CB67" i="35"/>
  <c r="CC67" i="35"/>
  <c r="CD67" i="35"/>
  <c r="CH67" i="35"/>
  <c r="CM67" i="35"/>
  <c r="CP67" i="35"/>
  <c r="CQ67" i="35"/>
  <c r="CR67" i="35"/>
  <c r="CS67" i="35"/>
  <c r="CT67" i="35"/>
  <c r="CU67" i="35"/>
  <c r="CY67" i="35"/>
  <c r="DD67" i="35"/>
  <c r="D68" i="35"/>
  <c r="E68" i="35"/>
  <c r="F68" i="35"/>
  <c r="G68" i="35"/>
  <c r="I68" i="35"/>
  <c r="J68" i="35"/>
  <c r="K68" i="35"/>
  <c r="L68" i="35"/>
  <c r="M68" i="35"/>
  <c r="N68" i="35"/>
  <c r="R68" i="35"/>
  <c r="W68" i="35"/>
  <c r="Z68" i="35"/>
  <c r="AA68" i="35"/>
  <c r="AB68" i="35"/>
  <c r="AC68" i="35"/>
  <c r="AD68" i="35"/>
  <c r="AE68" i="35"/>
  <c r="AI68" i="35"/>
  <c r="AN68" i="35"/>
  <c r="AQ68" i="35"/>
  <c r="AR68" i="35"/>
  <c r="AS68" i="35"/>
  <c r="AT68" i="35"/>
  <c r="AU68" i="35"/>
  <c r="AV68" i="35"/>
  <c r="AZ68" i="35"/>
  <c r="BE68" i="35"/>
  <c r="BH68" i="35"/>
  <c r="BI68" i="35"/>
  <c r="BJ68" i="35"/>
  <c r="BK68" i="35"/>
  <c r="BL68" i="35"/>
  <c r="BM68" i="35"/>
  <c r="BQ68" i="35"/>
  <c r="BV68" i="35"/>
  <c r="BY68" i="35"/>
  <c r="BZ68" i="35"/>
  <c r="CA68" i="35" s="1"/>
  <c r="CD68" i="35"/>
  <c r="CH68" i="35"/>
  <c r="CM68" i="35"/>
  <c r="CP68" i="35"/>
  <c r="CQ68" i="35"/>
  <c r="CR68" i="35"/>
  <c r="CS68" i="35"/>
  <c r="CT68" i="35"/>
  <c r="CU68" i="35"/>
  <c r="CY68" i="35"/>
  <c r="DD68" i="35"/>
  <c r="D70" i="35"/>
  <c r="E70" i="35"/>
  <c r="F70" i="35"/>
  <c r="G70" i="35"/>
  <c r="I70" i="35"/>
  <c r="J70" i="35"/>
  <c r="K70" i="35"/>
  <c r="L70" i="35"/>
  <c r="M70" i="35"/>
  <c r="N70" i="35"/>
  <c r="R70" i="35"/>
  <c r="W70" i="35"/>
  <c r="Z70" i="35"/>
  <c r="AA70" i="35"/>
  <c r="AB70" i="35"/>
  <c r="AC70" i="35"/>
  <c r="AD70" i="35"/>
  <c r="AE70" i="35"/>
  <c r="AI70" i="35"/>
  <c r="AN70" i="35"/>
  <c r="AQ70" i="35"/>
  <c r="AR70" i="35"/>
  <c r="AS70" i="35" s="1"/>
  <c r="AV70" i="35"/>
  <c r="AZ70" i="35"/>
  <c r="BE70" i="35"/>
  <c r="BH70" i="35"/>
  <c r="BI70" i="35"/>
  <c r="BJ70" i="35"/>
  <c r="BK70" i="35"/>
  <c r="BL70" i="35"/>
  <c r="BM70" i="35"/>
  <c r="BQ70" i="35"/>
  <c r="BV70" i="35"/>
  <c r="BY70" i="35"/>
  <c r="BZ70" i="35"/>
  <c r="CA70" i="35"/>
  <c r="CB70" i="35"/>
  <c r="CC70" i="35"/>
  <c r="CD70" i="35"/>
  <c r="CH70" i="35"/>
  <c r="CM70" i="35"/>
  <c r="CP70" i="35"/>
  <c r="CQ70" i="35"/>
  <c r="CR70" i="35"/>
  <c r="CS70" i="35"/>
  <c r="CT70" i="35"/>
  <c r="CU70" i="35"/>
  <c r="CY70" i="35"/>
  <c r="DD70" i="35"/>
  <c r="D74" i="35"/>
  <c r="E74" i="35"/>
  <c r="F74" i="35"/>
  <c r="G74" i="35"/>
  <c r="I74" i="35"/>
  <c r="J74" i="35"/>
  <c r="K74" i="35"/>
  <c r="L74" i="35"/>
  <c r="M74" i="35"/>
  <c r="N74" i="35"/>
  <c r="R74" i="35"/>
  <c r="W74" i="35"/>
  <c r="Z74" i="35"/>
  <c r="AA74" i="35"/>
  <c r="AB74" i="35"/>
  <c r="AC74" i="35"/>
  <c r="AD74" i="35"/>
  <c r="AE74" i="35"/>
  <c r="AI74" i="35"/>
  <c r="AN74" i="35"/>
  <c r="AQ74" i="35"/>
  <c r="AR74" i="35"/>
  <c r="AS74" i="35"/>
  <c r="AT74" i="35"/>
  <c r="AU74" i="35"/>
  <c r="AV74" i="35"/>
  <c r="AZ74" i="35"/>
  <c r="BE74" i="35"/>
  <c r="BH74" i="35"/>
  <c r="BI74" i="35"/>
  <c r="BJ74" i="35"/>
  <c r="BK74" i="35"/>
  <c r="BL74" i="35"/>
  <c r="BM74" i="35"/>
  <c r="BQ74" i="35"/>
  <c r="BV74" i="35"/>
  <c r="BY74" i="35"/>
  <c r="BZ74" i="35"/>
  <c r="CA74" i="35" s="1"/>
  <c r="CD74" i="35"/>
  <c r="CH74" i="35"/>
  <c r="CM74" i="35"/>
  <c r="CP74" i="35"/>
  <c r="CQ74" i="35"/>
  <c r="CR74" i="35" s="1"/>
  <c r="CU74" i="35"/>
  <c r="CY74" i="35"/>
  <c r="DD74" i="35"/>
  <c r="H75" i="35"/>
  <c r="O75" i="35"/>
  <c r="P75" i="35"/>
  <c r="Q75" i="35"/>
  <c r="X75" i="35"/>
  <c r="Y75" i="35"/>
  <c r="AF75" i="35"/>
  <c r="AG75" i="35"/>
  <c r="AH75" i="35"/>
  <c r="AO75" i="35"/>
  <c r="AP75" i="35"/>
  <c r="AW75" i="35"/>
  <c r="AX75" i="35"/>
  <c r="AY75" i="35"/>
  <c r="BF75" i="35"/>
  <c r="BG75" i="35"/>
  <c r="BN75" i="35"/>
  <c r="BO75" i="35"/>
  <c r="BP75" i="35"/>
  <c r="BW75" i="35"/>
  <c r="BX75" i="35"/>
  <c r="CE75" i="35"/>
  <c r="CF75" i="35"/>
  <c r="CG75" i="35"/>
  <c r="CN75" i="35"/>
  <c r="CO75" i="35"/>
  <c r="CV75" i="35"/>
  <c r="CW75" i="35"/>
  <c r="CX75" i="35"/>
  <c r="DE75" i="35"/>
  <c r="D78" i="35"/>
  <c r="E78" i="35"/>
  <c r="F78" i="35"/>
  <c r="G78" i="35"/>
  <c r="I78" i="35"/>
  <c r="J78" i="35"/>
  <c r="K78" i="35"/>
  <c r="L78" i="35"/>
  <c r="M78" i="35"/>
  <c r="N78" i="35"/>
  <c r="R78" i="35"/>
  <c r="W78" i="35"/>
  <c r="Z78" i="35"/>
  <c r="AA78" i="35"/>
  <c r="AB78" i="35"/>
  <c r="AC78" i="35"/>
  <c r="AD78" i="35"/>
  <c r="AE78" i="35"/>
  <c r="AI78" i="35"/>
  <c r="AN78" i="35"/>
  <c r="AQ78" i="35"/>
  <c r="AR78" i="35"/>
  <c r="AS78" i="35"/>
  <c r="AT78" i="35"/>
  <c r="AU78" i="35"/>
  <c r="AV78" i="35"/>
  <c r="AZ78" i="35"/>
  <c r="BE78" i="35"/>
  <c r="BH78" i="35"/>
  <c r="BI78" i="35"/>
  <c r="BJ78" i="35"/>
  <c r="BK78" i="35"/>
  <c r="BL78" i="35"/>
  <c r="BM78" i="35"/>
  <c r="BM82" i="35" s="1"/>
  <c r="BQ78" i="35"/>
  <c r="BV78" i="35"/>
  <c r="BY78" i="35"/>
  <c r="BZ78" i="35"/>
  <c r="CA78" i="35"/>
  <c r="CB78" i="35"/>
  <c r="CC78" i="35"/>
  <c r="CD78" i="35"/>
  <c r="CH78" i="35"/>
  <c r="CM78" i="35"/>
  <c r="CP78" i="35"/>
  <c r="CP82" i="35" s="1"/>
  <c r="CQ78" i="35"/>
  <c r="CR78" i="35"/>
  <c r="CS78" i="35"/>
  <c r="CT78" i="35"/>
  <c r="CU78" i="35"/>
  <c r="CY78" i="35"/>
  <c r="DD78" i="35"/>
  <c r="D81" i="35"/>
  <c r="E81" i="35"/>
  <c r="F81" i="35"/>
  <c r="G81" i="35"/>
  <c r="I81" i="35"/>
  <c r="J81" i="35"/>
  <c r="K81" i="35"/>
  <c r="L81" i="35"/>
  <c r="M81" i="35"/>
  <c r="N81" i="35"/>
  <c r="R81" i="35"/>
  <c r="W81" i="35"/>
  <c r="Z81" i="35"/>
  <c r="AA81" i="35"/>
  <c r="AB81" i="35"/>
  <c r="AC81" i="35"/>
  <c r="AD81" i="35"/>
  <c r="AE81" i="35"/>
  <c r="AI81" i="35"/>
  <c r="AN81" i="35"/>
  <c r="AQ81" i="35"/>
  <c r="AR81" i="35"/>
  <c r="AS81" i="35"/>
  <c r="AT81" i="35"/>
  <c r="AU81" i="35"/>
  <c r="AV81" i="35"/>
  <c r="AZ81" i="35"/>
  <c r="BE81" i="35"/>
  <c r="BH81" i="35"/>
  <c r="BI81" i="35"/>
  <c r="BJ81" i="35" s="1"/>
  <c r="BM81" i="35"/>
  <c r="BQ81" i="35"/>
  <c r="BV81" i="35"/>
  <c r="BT81" i="35" s="1"/>
  <c r="BU81" i="35" s="1"/>
  <c r="BY81" i="35"/>
  <c r="BZ81" i="35"/>
  <c r="CA81" i="35" s="1"/>
  <c r="CD81" i="35"/>
  <c r="CH81" i="35"/>
  <c r="CM81" i="35"/>
  <c r="CK81" i="35" s="1"/>
  <c r="CP81" i="35"/>
  <c r="CQ81" i="35"/>
  <c r="CR81" i="35" s="1"/>
  <c r="CU81" i="35"/>
  <c r="CY81" i="35"/>
  <c r="DD81" i="35"/>
  <c r="DB81" i="35" s="1"/>
  <c r="H82" i="35"/>
  <c r="H84" i="35"/>
  <c r="Y84" i="35"/>
  <c r="AP84" i="35"/>
  <c r="BG84" i="35"/>
  <c r="BX84" i="35"/>
  <c r="CO84" i="35"/>
  <c r="D85" i="35"/>
  <c r="E85" i="35"/>
  <c r="F85" i="35"/>
  <c r="G85" i="35"/>
  <c r="CU82" i="35" l="1"/>
  <c r="AV82" i="35"/>
  <c r="AC82" i="35"/>
  <c r="AT82" i="35"/>
  <c r="L82" i="35"/>
  <c r="CR82" i="35"/>
  <c r="AS82" i="35"/>
  <c r="AB82" i="35"/>
  <c r="K82" i="35"/>
  <c r="CQ82" i="35"/>
  <c r="BI82" i="35"/>
  <c r="AR82" i="35"/>
  <c r="DD82" i="35"/>
  <c r="CM82" i="35"/>
  <c r="BV82" i="35"/>
  <c r="BT78" i="35"/>
  <c r="BE82" i="35"/>
  <c r="AN82" i="35"/>
  <c r="W82" i="35"/>
  <c r="BZ82" i="35"/>
  <c r="AA82" i="35"/>
  <c r="CY82" i="35"/>
  <c r="CH82" i="35"/>
  <c r="BQ82" i="35"/>
  <c r="AZ82" i="35"/>
  <c r="AI82" i="35"/>
  <c r="R82" i="35"/>
  <c r="CH48" i="35"/>
  <c r="CD82" i="35"/>
  <c r="AE82" i="35"/>
  <c r="N82" i="35"/>
  <c r="AU82" i="35"/>
  <c r="AD82" i="35"/>
  <c r="M82" i="35"/>
  <c r="CA82" i="35"/>
  <c r="BJ82" i="35"/>
  <c r="V12" i="35"/>
  <c r="V23" i="35" s="1"/>
  <c r="U23" i="35"/>
  <c r="CL81" i="35"/>
  <c r="CL82" i="35" s="1"/>
  <c r="CK82" i="35"/>
  <c r="CK83" i="35" s="1"/>
  <c r="DC81" i="35"/>
  <c r="DC82" i="35" s="1"/>
  <c r="DB82" i="35"/>
  <c r="DB83" i="35" s="1"/>
  <c r="J82" i="35"/>
  <c r="BY82" i="35"/>
  <c r="BH82" i="35"/>
  <c r="AQ82" i="35"/>
  <c r="Z82" i="35"/>
  <c r="I82" i="35"/>
  <c r="AV23" i="35"/>
  <c r="CG76" i="35"/>
  <c r="CG83" i="35" s="1"/>
  <c r="BW76" i="35"/>
  <c r="BW83" i="35" s="1"/>
  <c r="BH23" i="35"/>
  <c r="CO76" i="35"/>
  <c r="CO83" i="35" s="1"/>
  <c r="BO76" i="35"/>
  <c r="BO83" i="35" s="1"/>
  <c r="AV75" i="35"/>
  <c r="DE76" i="35"/>
  <c r="DE83" i="35" s="1"/>
  <c r="CV76" i="35"/>
  <c r="CV83" i="35" s="1"/>
  <c r="BP76" i="35"/>
  <c r="BP83" i="35" s="1"/>
  <c r="P76" i="35"/>
  <c r="P83" i="35" s="1"/>
  <c r="CE76" i="35"/>
  <c r="CE83" i="35" s="1"/>
  <c r="AA23" i="35"/>
  <c r="BV48" i="35"/>
  <c r="Z48" i="35"/>
  <c r="CN76" i="35"/>
  <c r="CN83" i="35" s="1"/>
  <c r="BN76" i="35"/>
  <c r="BN83" i="35" s="1"/>
  <c r="BK23" i="35"/>
  <c r="AR23" i="35"/>
  <c r="BZ23" i="35"/>
  <c r="AH76" i="35"/>
  <c r="AH83" i="35" s="1"/>
  <c r="H76" i="35"/>
  <c r="H83" i="35" s="1"/>
  <c r="AO76" i="35"/>
  <c r="AO83" i="35" s="1"/>
  <c r="BV23" i="35"/>
  <c r="BI23" i="35"/>
  <c r="CX76" i="35"/>
  <c r="CX83" i="35" s="1"/>
  <c r="BX76" i="35"/>
  <c r="BX83" i="35" s="1"/>
  <c r="AX76" i="35"/>
  <c r="AX83" i="35" s="1"/>
  <c r="Y76" i="35"/>
  <c r="Y83" i="35" s="1"/>
  <c r="AY76" i="35"/>
  <c r="AY83" i="35" s="1"/>
  <c r="AF76" i="35"/>
  <c r="AF83" i="35" s="1"/>
  <c r="O76" i="35"/>
  <c r="O83" i="35" s="1"/>
  <c r="CW76" i="35"/>
  <c r="CW83" i="35" s="1"/>
  <c r="AW76" i="35"/>
  <c r="AW83" i="35" s="1"/>
  <c r="X76" i="35"/>
  <c r="X83" i="35" s="1"/>
  <c r="AS23" i="35"/>
  <c r="BI48" i="35"/>
  <c r="AR48" i="35"/>
  <c r="DC48" i="35"/>
  <c r="AZ48" i="35"/>
  <c r="CS48" i="35"/>
  <c r="DD48" i="35"/>
  <c r="CM48" i="35"/>
  <c r="CD23" i="35"/>
  <c r="CU23" i="35"/>
  <c r="CR23" i="35"/>
  <c r="CC23" i="35"/>
  <c r="I23" i="35"/>
  <c r="BQ75" i="35"/>
  <c r="U75" i="35"/>
  <c r="CQ75" i="35"/>
  <c r="J75" i="35"/>
  <c r="CM75" i="35"/>
  <c r="AQ75" i="35"/>
  <c r="M75" i="35"/>
  <c r="CA75" i="35"/>
  <c r="AA75" i="35"/>
  <c r="DD75" i="35"/>
  <c r="BM75" i="35"/>
  <c r="BC75" i="35"/>
  <c r="W75" i="35"/>
  <c r="BF76" i="35"/>
  <c r="BF83" i="35" s="1"/>
  <c r="AG76" i="35"/>
  <c r="AG83" i="35" s="1"/>
  <c r="AI23" i="35"/>
  <c r="CM23" i="35"/>
  <c r="BE48" i="35"/>
  <c r="BM23" i="35"/>
  <c r="BG76" i="35"/>
  <c r="BG83" i="35" s="1"/>
  <c r="DC75" i="35"/>
  <c r="AZ75" i="35"/>
  <c r="CD48" i="35"/>
  <c r="AN75" i="35"/>
  <c r="N23" i="35"/>
  <c r="CS23" i="35"/>
  <c r="Z23" i="35"/>
  <c r="CT23" i="35"/>
  <c r="R23" i="35"/>
  <c r="J23" i="35"/>
  <c r="Q76" i="35"/>
  <c r="Q83" i="35" s="1"/>
  <c r="BQ23" i="35"/>
  <c r="CU75" i="35"/>
  <c r="AE75" i="35"/>
  <c r="BI75" i="35"/>
  <c r="CR75" i="35"/>
  <c r="BY75" i="35"/>
  <c r="BH75" i="35"/>
  <c r="AS75" i="35"/>
  <c r="AE48" i="35"/>
  <c r="BE23" i="35"/>
  <c r="DC23" i="35"/>
  <c r="CP23" i="35"/>
  <c r="CA23" i="35"/>
  <c r="BL23" i="35"/>
  <c r="AZ23" i="35"/>
  <c r="CB23" i="35"/>
  <c r="DD23" i="35"/>
  <c r="CQ23" i="35"/>
  <c r="CP75" i="35"/>
  <c r="AR75" i="35"/>
  <c r="N75" i="35"/>
  <c r="CH75" i="35"/>
  <c r="L75" i="35"/>
  <c r="U48" i="35"/>
  <c r="BY48" i="35"/>
  <c r="AB48" i="35"/>
  <c r="AA48" i="35"/>
  <c r="I48" i="35"/>
  <c r="CY48" i="35"/>
  <c r="CF76" i="35"/>
  <c r="CF83" i="35" s="1"/>
  <c r="AP76" i="35"/>
  <c r="AP83" i="35" s="1"/>
  <c r="CL75" i="35"/>
  <c r="BH48" i="35"/>
  <c r="BZ48" i="35"/>
  <c r="W48" i="35"/>
  <c r="AE23" i="35"/>
  <c r="BJ23" i="35"/>
  <c r="AQ23" i="35"/>
  <c r="AN23" i="35"/>
  <c r="CY23" i="35"/>
  <c r="BY23" i="35"/>
  <c r="BV75" i="35"/>
  <c r="BE75" i="35"/>
  <c r="R75" i="35"/>
  <c r="CU48" i="35"/>
  <c r="K48" i="35"/>
  <c r="CB68" i="35"/>
  <c r="CC68" i="35" s="1"/>
  <c r="V48" i="35"/>
  <c r="BQ48" i="35"/>
  <c r="AQ48" i="35"/>
  <c r="Z75" i="35"/>
  <c r="K75" i="35"/>
  <c r="CQ48" i="35"/>
  <c r="BM48" i="35"/>
  <c r="R48" i="35"/>
  <c r="BZ75" i="35"/>
  <c r="AI48" i="35"/>
  <c r="W23" i="35"/>
  <c r="M23" i="35"/>
  <c r="CY75" i="35"/>
  <c r="CB74" i="35"/>
  <c r="CC74" i="35" s="1"/>
  <c r="AI75" i="35"/>
  <c r="V75" i="35"/>
  <c r="I75" i="35"/>
  <c r="AT65" i="35"/>
  <c r="AU65" i="35" s="1"/>
  <c r="AV48" i="35"/>
  <c r="BK43" i="35"/>
  <c r="BL43" i="35" s="1"/>
  <c r="L40" i="35"/>
  <c r="M40" i="35" s="1"/>
  <c r="CB37" i="35"/>
  <c r="CC37" i="35" s="1"/>
  <c r="BK33" i="35"/>
  <c r="BL33" i="35" s="1"/>
  <c r="L29" i="35"/>
  <c r="M29" i="35" s="1"/>
  <c r="CS81" i="35"/>
  <c r="CT81" i="35" s="1"/>
  <c r="CT82" i="35" s="1"/>
  <c r="AS48" i="35"/>
  <c r="AT70" i="35"/>
  <c r="AU70" i="35" s="1"/>
  <c r="AT67" i="35"/>
  <c r="AU67" i="35" s="1"/>
  <c r="AN48" i="35"/>
  <c r="CT48" i="35"/>
  <c r="CR48" i="35"/>
  <c r="CP48" i="35"/>
  <c r="N48" i="35"/>
  <c r="J48" i="35"/>
  <c r="BJ48" i="35"/>
  <c r="AT41" i="35"/>
  <c r="AU41" i="35" s="1"/>
  <c r="L39" i="35"/>
  <c r="M39" i="35" s="1"/>
  <c r="AC35" i="35"/>
  <c r="AD35" i="35" s="1"/>
  <c r="AT31" i="35"/>
  <c r="AU31" i="35" s="1"/>
  <c r="G82" i="35"/>
  <c r="CB81" i="35"/>
  <c r="CC81" i="35" s="1"/>
  <c r="CC82" i="35" s="1"/>
  <c r="D84" i="35"/>
  <c r="E82" i="35"/>
  <c r="F48" i="35"/>
  <c r="G48" i="35"/>
  <c r="CA48" i="35"/>
  <c r="F23" i="35"/>
  <c r="G23" i="35"/>
  <c r="D23" i="35"/>
  <c r="K23" i="35"/>
  <c r="CD75" i="35"/>
  <c r="E75" i="35"/>
  <c r="G75" i="35"/>
  <c r="CS74" i="35"/>
  <c r="AB75" i="35"/>
  <c r="E48" i="35"/>
  <c r="D48" i="35"/>
  <c r="AC47" i="35"/>
  <c r="AD47" i="35" s="1"/>
  <c r="CB45" i="35"/>
  <c r="CC45" i="35" s="1"/>
  <c r="AC27" i="35"/>
  <c r="AD27" i="35" s="1"/>
  <c r="L25" i="35"/>
  <c r="E23" i="35"/>
  <c r="AT23" i="35"/>
  <c r="F82" i="35"/>
  <c r="D82" i="35"/>
  <c r="BK81" i="35"/>
  <c r="BK82" i="35" s="1"/>
  <c r="D75" i="35"/>
  <c r="BD75" i="35"/>
  <c r="BU48" i="35"/>
  <c r="BU76" i="35" s="1"/>
  <c r="BT48" i="35"/>
  <c r="BT76" i="35" s="1"/>
  <c r="BD48" i="35"/>
  <c r="F75" i="35"/>
  <c r="BJ75" i="35"/>
  <c r="AM75" i="35"/>
  <c r="AL75" i="35"/>
  <c r="AM48" i="35"/>
  <c r="AL48" i="35"/>
  <c r="AM23" i="35"/>
  <c r="AB23" i="35"/>
  <c r="CB82" i="35" l="1"/>
  <c r="BU78" i="35"/>
  <c r="BU82" i="35" s="1"/>
  <c r="BU83" i="35" s="1"/>
  <c r="BT82" i="35"/>
  <c r="BT83" i="35" s="1"/>
  <c r="CS82" i="35"/>
  <c r="AV76" i="35"/>
  <c r="AV83" i="35" s="1"/>
  <c r="BL48" i="35"/>
  <c r="CC75" i="35"/>
  <c r="BM76" i="35"/>
  <c r="BM83" i="35" s="1"/>
  <c r="V76" i="35"/>
  <c r="V83" i="35" s="1"/>
  <c r="CB75" i="35"/>
  <c r="BV76" i="35"/>
  <c r="BV83" i="35" s="1"/>
  <c r="AZ76" i="35"/>
  <c r="AZ83" i="35" s="1"/>
  <c r="BI76" i="35"/>
  <c r="BI83" i="35" s="1"/>
  <c r="AB76" i="35"/>
  <c r="AB83" i="35" s="1"/>
  <c r="AR76" i="35"/>
  <c r="AR83" i="35" s="1"/>
  <c r="CH76" i="35"/>
  <c r="CH83" i="35" s="1"/>
  <c r="AA76" i="35"/>
  <c r="AA83" i="35" s="1"/>
  <c r="F76" i="35"/>
  <c r="AE76" i="35"/>
  <c r="AE83" i="35" s="1"/>
  <c r="Z76" i="35"/>
  <c r="Z83" i="35" s="1"/>
  <c r="AI76" i="35"/>
  <c r="AI83" i="35" s="1"/>
  <c r="CM76" i="35"/>
  <c r="CM83" i="35" s="1"/>
  <c r="J76" i="35"/>
  <c r="J83" i="35" s="1"/>
  <c r="CQ76" i="35"/>
  <c r="CQ83" i="35" s="1"/>
  <c r="BK48" i="35"/>
  <c r="DD76" i="35"/>
  <c r="DD83" i="35" s="1"/>
  <c r="E76" i="35"/>
  <c r="BD76" i="35"/>
  <c r="BD83" i="35" s="1"/>
  <c r="CD76" i="35"/>
  <c r="CD83" i="35" s="1"/>
  <c r="G76" i="35"/>
  <c r="CU76" i="35"/>
  <c r="CU83" i="35" s="1"/>
  <c r="G83" i="35"/>
  <c r="BC76" i="35"/>
  <c r="BC83" i="35" s="1"/>
  <c r="CL76" i="35"/>
  <c r="CL83" i="35" s="1"/>
  <c r="BE76" i="35"/>
  <c r="BE83" i="35" s="1"/>
  <c r="AQ76" i="35"/>
  <c r="AQ83" i="35" s="1"/>
  <c r="D76" i="35"/>
  <c r="BY76" i="35"/>
  <c r="BY83" i="35" s="1"/>
  <c r="BQ76" i="35"/>
  <c r="BQ83" i="35" s="1"/>
  <c r="DC76" i="35"/>
  <c r="DC83" i="35" s="1"/>
  <c r="CC48" i="35"/>
  <c r="CR76" i="35"/>
  <c r="CR83" i="35" s="1"/>
  <c r="AN76" i="35"/>
  <c r="AN83" i="35" s="1"/>
  <c r="D83" i="35"/>
  <c r="CA76" i="35"/>
  <c r="CA83" i="35" s="1"/>
  <c r="AC23" i="35"/>
  <c r="F83" i="35"/>
  <c r="CB48" i="35"/>
  <c r="AU23" i="35"/>
  <c r="CP76" i="35"/>
  <c r="CP83" i="35" s="1"/>
  <c r="U76" i="35"/>
  <c r="U83" i="35" s="1"/>
  <c r="I76" i="35"/>
  <c r="I83" i="35" s="1"/>
  <c r="AT48" i="35"/>
  <c r="AT75" i="35"/>
  <c r="L23" i="35"/>
  <c r="AM76" i="35"/>
  <c r="AM83" i="35" s="1"/>
  <c r="AU48" i="35"/>
  <c r="K76" i="35"/>
  <c r="K83" i="35" s="1"/>
  <c r="N76" i="35"/>
  <c r="N83" i="35" s="1"/>
  <c r="AS76" i="35"/>
  <c r="AS83" i="35" s="1"/>
  <c r="BH76" i="35"/>
  <c r="BH83" i="35" s="1"/>
  <c r="W76" i="35"/>
  <c r="W83" i="35" s="1"/>
  <c r="CY76" i="35"/>
  <c r="CY83" i="35" s="1"/>
  <c r="BZ76" i="35"/>
  <c r="BZ83" i="35" s="1"/>
  <c r="E83" i="35"/>
  <c r="AD23" i="35"/>
  <c r="AU75" i="35"/>
  <c r="AD48" i="35"/>
  <c r="R76" i="35"/>
  <c r="R83" i="35" s="1"/>
  <c r="AC48" i="35"/>
  <c r="BJ76" i="35"/>
  <c r="BJ83" i="35" s="1"/>
  <c r="AD75" i="35"/>
  <c r="AC75" i="35"/>
  <c r="BL75" i="35"/>
  <c r="BK75" i="35"/>
  <c r="M25" i="35"/>
  <c r="M48" i="35" s="1"/>
  <c r="M76" i="35" s="1"/>
  <c r="M83" i="35" s="1"/>
  <c r="L48" i="35"/>
  <c r="CT74" i="35"/>
  <c r="CT75" i="35" s="1"/>
  <c r="CT76" i="35" s="1"/>
  <c r="CT83" i="35" s="1"/>
  <c r="CS75" i="35"/>
  <c r="CS76" i="35" s="1"/>
  <c r="AL76" i="35"/>
  <c r="AL83" i="35" s="1"/>
  <c r="BL81" i="35"/>
  <c r="BL82" i="35" s="1"/>
  <c r="CS83" i="35" l="1"/>
  <c r="CC76" i="35"/>
  <c r="CC83" i="35" s="1"/>
  <c r="CB76" i="35"/>
  <c r="CB83" i="35" s="1"/>
  <c r="BL76" i="35"/>
  <c r="BL83" i="35" s="1"/>
  <c r="AT76" i="35"/>
  <c r="AT83" i="35" s="1"/>
  <c r="BK76" i="35"/>
  <c r="BK83" i="35" s="1"/>
  <c r="AU76" i="35"/>
  <c r="AU83" i="35" s="1"/>
  <c r="L76" i="35"/>
  <c r="L83" i="35" s="1"/>
  <c r="AC76" i="35"/>
  <c r="AC83" i="35" s="1"/>
  <c r="AD76" i="35"/>
  <c r="AD83" i="35" s="1"/>
</calcChain>
</file>

<file path=xl/sharedStrings.xml><?xml version="1.0" encoding="utf-8"?>
<sst xmlns="http://schemas.openxmlformats.org/spreadsheetml/2006/main" count="594" uniqueCount="169">
  <si>
    <t>Przedmiot</t>
  </si>
  <si>
    <t>IV</t>
  </si>
  <si>
    <t>V</t>
  </si>
  <si>
    <t>VI</t>
  </si>
  <si>
    <t>C.</t>
  </si>
  <si>
    <t>Lp.</t>
  </si>
  <si>
    <t>RAZEM grupa C</t>
  </si>
  <si>
    <t>Seminarium licencjackie</t>
  </si>
  <si>
    <t>RAZEM ogólne+A+B</t>
  </si>
  <si>
    <t>Egz.  po sem./zal.</t>
  </si>
  <si>
    <t>OGÓŁEM ogólne+A+B+C</t>
  </si>
  <si>
    <t>Wydział Ekonomiczny Uniwersytetu Gdańskiego</t>
  </si>
  <si>
    <t>zal.</t>
  </si>
  <si>
    <t xml:space="preserve">Studia pierwszego stopnia </t>
  </si>
  <si>
    <t>godz</t>
  </si>
  <si>
    <t>Wykłady</t>
  </si>
  <si>
    <t>STUDIA STACJONARNE (SS1)</t>
  </si>
  <si>
    <t>Razem</t>
  </si>
  <si>
    <t>ects</t>
  </si>
  <si>
    <t>Inne</t>
  </si>
  <si>
    <t>konsultacje /
egzamin</t>
  </si>
  <si>
    <t>pr. własna</t>
  </si>
  <si>
    <t>w sali</t>
  </si>
  <si>
    <t>e-learning
/projekt</t>
  </si>
  <si>
    <t>ćw</t>
  </si>
  <si>
    <t>e-learn
/projekt</t>
  </si>
  <si>
    <t>W</t>
  </si>
  <si>
    <t>ECTS</t>
  </si>
  <si>
    <t>34a</t>
  </si>
  <si>
    <t>34b</t>
  </si>
  <si>
    <t>34c</t>
  </si>
  <si>
    <t>34d</t>
  </si>
  <si>
    <t>34e</t>
  </si>
  <si>
    <t>34f</t>
  </si>
  <si>
    <t>34g</t>
  </si>
  <si>
    <t>34h</t>
  </si>
  <si>
    <t>Liczba egzaminów z przedmiotów specjalnościowych</t>
  </si>
  <si>
    <t>Kierunek: Ekonomia</t>
  </si>
  <si>
    <t>Specjalność: Teoria przedsiębiorstw</t>
  </si>
  <si>
    <t>PRZEDMIOTY SPECJALNOŚCIOWE</t>
  </si>
  <si>
    <t>Podstawy teorii przedsiębiorstw</t>
  </si>
  <si>
    <t>Badania analityczne przedsiębiorstw</t>
  </si>
  <si>
    <t>Ekonomika i projektowanie przedsięwzięć przedsiębiorstw</t>
  </si>
  <si>
    <t>Zachowania przedsiębiorstw</t>
  </si>
  <si>
    <t>Finanse menedżerskie</t>
  </si>
  <si>
    <t>Finanse przedsiębiorstw</t>
  </si>
  <si>
    <t>Zarządzanie projektami przedsiębiorstw</t>
  </si>
  <si>
    <t>Zarządzanie przedsiębiorstwami</t>
  </si>
  <si>
    <t>Liczba egzaminów (bez przedmiotów specjalnościowych)</t>
  </si>
  <si>
    <t xml:space="preserve">PRZEDMIOTY SPECJALNOŚCIOWE </t>
  </si>
  <si>
    <t>RAZEM grupa B</t>
  </si>
  <si>
    <t>Rynek walutowy</t>
  </si>
  <si>
    <t xml:space="preserve">GRUPA TREŚCI KIERUNKOWYCH </t>
  </si>
  <si>
    <t>B.</t>
  </si>
  <si>
    <t>RAZEM grupa A</t>
  </si>
  <si>
    <t>Bankowość</t>
  </si>
  <si>
    <t>Prawo</t>
  </si>
  <si>
    <t>Zarządzanie</t>
  </si>
  <si>
    <t xml:space="preserve">GRUPA TREŚCI PODSTAWOWYCH </t>
  </si>
  <si>
    <t>A.</t>
  </si>
  <si>
    <t>RAZEM przedmioty ogólne</t>
  </si>
  <si>
    <t>Przedmiot ogólnospołeczny do wyboru: socjologia, gospodarka a środowisko, psychologia społeczna</t>
  </si>
  <si>
    <t>Przedmiot ogólnouczelniany do wyboru</t>
  </si>
  <si>
    <t>Metodologia i źródła informacji naukowej. Przygotowanie pracy licencjackiej</t>
  </si>
  <si>
    <t>Własność intelektualna</t>
  </si>
  <si>
    <t xml:space="preserve">PRZEDMIOTY OGÓLNE </t>
  </si>
  <si>
    <t>III</t>
  </si>
  <si>
    <t>II</t>
  </si>
  <si>
    <t>I</t>
  </si>
  <si>
    <t>Semestry</t>
  </si>
  <si>
    <t>Studenckie praktyki zawodowe (nieobowiązkowe)</t>
  </si>
  <si>
    <t>W roku akademickim 2021/2022 obowiązuje dla studentów I roku</t>
  </si>
  <si>
    <t>* jeden przedmiot do wyboru obligatoryjnie w języku angielskim</t>
  </si>
  <si>
    <t xml:space="preserve">Współczesne modele biznesu  </t>
  </si>
  <si>
    <t>Zachowania rynkowe przedsiębiorstw</t>
  </si>
  <si>
    <t xml:space="preserve">Projektowanie biznesowe </t>
  </si>
  <si>
    <t>Analityka biznesowa</t>
  </si>
  <si>
    <t xml:space="preserve">Zrównoważony rozwój przedsiębiorstwa </t>
  </si>
  <si>
    <t>wersja z 10.03.2022</t>
  </si>
  <si>
    <t>Szkolenie BHK</t>
  </si>
  <si>
    <t>Specjalność : Przedsiębiorstwo-finanse i rynek</t>
  </si>
  <si>
    <t>Język obcy I (do wyboru) - sem. I</t>
  </si>
  <si>
    <t>Język obcy I (do wyboru) - sem. II</t>
  </si>
  <si>
    <t>zal. o.</t>
  </si>
  <si>
    <t>Technologie informacyjne - wykład</t>
  </si>
  <si>
    <t>Technologie informacyjne - ćwiczenia</t>
  </si>
  <si>
    <t>Wychowanie fizyczne  - sem. II</t>
  </si>
  <si>
    <t>Wychowanie fizyczne  - sem. III</t>
  </si>
  <si>
    <t>Makroekonomia I - wykład</t>
  </si>
  <si>
    <t>Makroekonomia I - ćwiczenia</t>
  </si>
  <si>
    <t>Mikroekonomia I - wykład</t>
  </si>
  <si>
    <t>Mikroekonomia I - ćwiczenia</t>
  </si>
  <si>
    <t>Zastosowanie matematyki w ekonomii i zarządzaniu - wykład</t>
  </si>
  <si>
    <t>Zastosowanie matematyki w ekonomii i zarządzaniu - ćwiczenia</t>
  </si>
  <si>
    <t>Metody i narzędzia opisu systemów gospodarczych - wykład</t>
  </si>
  <si>
    <t>Metody i narzędzia opisu systemów gospodarczych - ćwiczenia</t>
  </si>
  <si>
    <t>Systemy informacyjne sprawozdawczości finansowej - wykład</t>
  </si>
  <si>
    <t>Systemy informacyjne sprawozdawczości finansowej - ćwiczenia</t>
  </si>
  <si>
    <t>Finanse - wykład</t>
  </si>
  <si>
    <t>Finanse - ćwiczenia</t>
  </si>
  <si>
    <t>Analiza ekonomiczna - wykład</t>
  </si>
  <si>
    <t>Analiza ekonomiczna - ćwiczenia</t>
  </si>
  <si>
    <t>Międzynarodowe stosunki gospodarcze - wykład</t>
  </si>
  <si>
    <t>Międzynarodowe stosunki gospodarcze - ćwiczenia</t>
  </si>
  <si>
    <t>Marketing - wykład</t>
  </si>
  <si>
    <t>Marketing - ćwiczenia</t>
  </si>
  <si>
    <t>Podstawy polityki gospodarczej i społecznej - wykład</t>
  </si>
  <si>
    <t>Język obcy II (do wyboru) - sem. III</t>
  </si>
  <si>
    <t>Język obcy II (do wyboru) - sem. IV</t>
  </si>
  <si>
    <t>Makroekonomia II - wykład</t>
  </si>
  <si>
    <t>Podstawy polityki gospodarczej i społecznej - ćwiczenia</t>
  </si>
  <si>
    <t>Makroekonomia II - ćwiczenia</t>
  </si>
  <si>
    <t>Mikroekonomia II - wykład</t>
  </si>
  <si>
    <t>Mikroekonomia II - ćwiczenia</t>
  </si>
  <si>
    <t>Polityka gospodarcza i społeczna - wykład</t>
  </si>
  <si>
    <t>Polityka gospodarcza i społeczna - ćwiczenia</t>
  </si>
  <si>
    <t>Ekonometria I - wykład</t>
  </si>
  <si>
    <t>Ekonometria I - ćwiczenia</t>
  </si>
  <si>
    <t>Ekonomia integracji europejskiej - wykład</t>
  </si>
  <si>
    <t>Ekonomia integracji europejskiej - ćwiczenia</t>
  </si>
  <si>
    <t>Gospodarka regionalna - wykład</t>
  </si>
  <si>
    <t>Gospodarka regionalna - ćwiczenia</t>
  </si>
  <si>
    <t>Nauka o przedsiębiorstwie - wykład</t>
  </si>
  <si>
    <t>Nauka o przedsiębiorstwie - ćwiczenia</t>
  </si>
  <si>
    <t>Rachunkowość zarządcza - wykład</t>
  </si>
  <si>
    <t>Rachunkowość zarządcza - ćwiczenia</t>
  </si>
  <si>
    <t>Korporacje globalne - wykład</t>
  </si>
  <si>
    <t>Korporacje globalne - ćwiczenia</t>
  </si>
  <si>
    <t>Przedmioty do wyboru* - sem. V</t>
  </si>
  <si>
    <t>Przedmioty do wyboru* - sem. VI</t>
  </si>
  <si>
    <t>Przedmioty do wyboru* - sem. IV</t>
  </si>
  <si>
    <t>Seminarium licencjackie - sem. IV</t>
  </si>
  <si>
    <t>Seminarium licencjackie - sem. V</t>
  </si>
  <si>
    <t>Seminarium licencjackie - sem. VI</t>
  </si>
  <si>
    <t>Przedmioty specjalnościowe (w osobnych arkuszach)</t>
  </si>
  <si>
    <t>61b</t>
  </si>
  <si>
    <t>61c</t>
  </si>
  <si>
    <t>61d</t>
  </si>
  <si>
    <t>61e</t>
  </si>
  <si>
    <t>61f</t>
  </si>
  <si>
    <t>61g</t>
  </si>
  <si>
    <t>61h</t>
  </si>
  <si>
    <t>61i</t>
  </si>
  <si>
    <t>61j</t>
  </si>
  <si>
    <t>61k</t>
  </si>
  <si>
    <t>61a</t>
  </si>
  <si>
    <t>61l</t>
  </si>
  <si>
    <t>wersja z 24 I 2019; 10.03.2022, 23.03.2023</t>
  </si>
  <si>
    <t xml:space="preserve">Perspektywy poznawcze przedsiębiorstw - wykład </t>
  </si>
  <si>
    <t>Perspektywy poznawcze przedsiębiorstw - ćwiczenia</t>
  </si>
  <si>
    <t>Zachowania konsumenckie i komunikacja rynkowa - wykład</t>
  </si>
  <si>
    <t>Zachowania konsumenckie i komunikacja rynkowa - ćwiczenia</t>
  </si>
  <si>
    <t>Zarządzanie przedsiębiorstwami - wykład</t>
  </si>
  <si>
    <t>Finanse przedsiębiorstw - wykład</t>
  </si>
  <si>
    <t xml:space="preserve">Finanse menedżerskie - wykład </t>
  </si>
  <si>
    <t>Finanse przedsiębiorstw - ćwiczenia</t>
  </si>
  <si>
    <t xml:space="preserve">Finanse menedżerskie - ćwiczenia </t>
  </si>
  <si>
    <t>Zarządzanie przedsiębiorstwami - ćwiczenia</t>
  </si>
  <si>
    <t>Wycena i kształtowanie wartości przedsiębiorstwa - wykład</t>
  </si>
  <si>
    <t>Wycena i kształtowanie wartości przedsiębiorstwa - ćwiczenia</t>
  </si>
  <si>
    <t>61m</t>
  </si>
  <si>
    <t>61n</t>
  </si>
  <si>
    <t>61o</t>
  </si>
  <si>
    <t>61p</t>
  </si>
  <si>
    <t>2a</t>
  </si>
  <si>
    <t>Egzamin kończący lektorat języka obcego I</t>
  </si>
  <si>
    <t>35a</t>
  </si>
  <si>
    <t>Egzamin kończący lektorat języka obcego II</t>
  </si>
  <si>
    <t>W roku akademickim 2025/2026 obowiązuje dla studentów 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</si>
</sst>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 CE"/>
      <charset val="238"/>
    </font>
    <font>
      <b/>
      <sz val="12"/>
      <name val="Times New Roman"/>
      <family val="1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0" fontId="1" fillId="0" borderId="42" xfId="0" applyFont="1" applyBorder="1"/>
    <xf numFmtId="0" fontId="2" fillId="0" borderId="42" xfId="0" applyFont="1" applyBorder="1" applyAlignment="1">
      <alignment horizontal="center" vertical="center" wrapText="1"/>
    </xf>
    <xf numFmtId="0" fontId="0" fillId="0" borderId="42" xfId="0" applyBorder="1"/>
    <xf numFmtId="0" fontId="2" fillId="0" borderId="4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2" fontId="1" fillId="3" borderId="4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2" fontId="1" fillId="3" borderId="49" xfId="0" applyNumberFormat="1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2" fontId="1" fillId="3" borderId="51" xfId="0" applyNumberFormat="1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1" fontId="1" fillId="3" borderId="58" xfId="0" applyNumberFormat="1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2" fontId="1" fillId="3" borderId="63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" fontId="1" fillId="3" borderId="63" xfId="0" applyNumberFormat="1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1" fontId="2" fillId="3" borderId="6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3" borderId="0" xfId="0" applyFont="1" applyFill="1"/>
    <xf numFmtId="1" fontId="1" fillId="3" borderId="0" xfId="0" applyNumberFormat="1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0" fontId="0" fillId="3" borderId="43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2" fillId="3" borderId="42" xfId="0" applyFont="1" applyFill="1" applyBorder="1" applyAlignment="1">
      <alignment horizontal="center" vertical="center" wrapText="1"/>
    </xf>
    <xf numFmtId="2" fontId="1" fillId="3" borderId="50" xfId="0" applyNumberFormat="1" applyFont="1" applyFill="1" applyBorder="1" applyAlignment="1">
      <alignment horizontal="center" vertical="center" wrapText="1"/>
    </xf>
    <xf numFmtId="2" fontId="1" fillId="3" borderId="67" xfId="0" applyNumberFormat="1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center" wrapText="1"/>
    </xf>
    <xf numFmtId="0" fontId="0" fillId="3" borderId="24" xfId="0" applyFill="1" applyBorder="1"/>
    <xf numFmtId="0" fontId="0" fillId="3" borderId="20" xfId="0" applyFill="1" applyBorder="1"/>
    <xf numFmtId="0" fontId="1" fillId="3" borderId="24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0" fillId="3" borderId="54" xfId="0" applyFill="1" applyBorder="1"/>
    <xf numFmtId="0" fontId="1" fillId="3" borderId="1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left" vertical="center" wrapText="1"/>
    </xf>
    <xf numFmtId="0" fontId="0" fillId="3" borderId="46" xfId="0" applyFill="1" applyBorder="1"/>
    <xf numFmtId="0" fontId="0" fillId="3" borderId="45" xfId="0" applyFill="1" applyBorder="1"/>
    <xf numFmtId="0" fontId="0" fillId="3" borderId="43" xfId="0" applyFill="1" applyBorder="1"/>
    <xf numFmtId="0" fontId="1" fillId="3" borderId="29" xfId="0" applyFont="1" applyFill="1" applyBorder="1" applyAlignment="1">
      <alignment horizontal="left" vertical="center" wrapText="1"/>
    </xf>
    <xf numFmtId="0" fontId="0" fillId="3" borderId="61" xfId="0" applyFill="1" applyBorder="1"/>
    <xf numFmtId="0" fontId="1" fillId="3" borderId="17" xfId="0" applyFont="1" applyFill="1" applyBorder="1" applyAlignment="1">
      <alignment horizontal="left" vertical="center" wrapText="1"/>
    </xf>
    <xf numFmtId="0" fontId="0" fillId="3" borderId="18" xfId="0" applyFill="1" applyBorder="1"/>
    <xf numFmtId="0" fontId="0" fillId="3" borderId="15" xfId="0" applyFill="1" applyBorder="1"/>
    <xf numFmtId="0" fontId="1" fillId="3" borderId="34" xfId="0" applyFont="1" applyFill="1" applyBorder="1" applyAlignment="1">
      <alignment horizontal="left" vertical="center" wrapText="1"/>
    </xf>
    <xf numFmtId="0" fontId="0" fillId="3" borderId="35" xfId="0" applyFill="1" applyBorder="1"/>
    <xf numFmtId="0" fontId="1" fillId="3" borderId="12" xfId="0" applyFont="1" applyFill="1" applyBorder="1" applyAlignment="1">
      <alignment horizontal="left" vertical="center" wrapText="1"/>
    </xf>
    <xf numFmtId="0" fontId="0" fillId="3" borderId="13" xfId="0" applyFill="1" applyBorder="1"/>
    <xf numFmtId="0" fontId="0" fillId="3" borderId="14" xfId="0" applyFill="1" applyBorder="1"/>
    <xf numFmtId="0" fontId="2" fillId="3" borderId="25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0" fillId="3" borderId="21" xfId="0" applyFill="1" applyBorder="1"/>
    <xf numFmtId="0" fontId="2" fillId="3" borderId="3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0" fillId="3" borderId="4" xfId="0" applyFill="1" applyBorder="1"/>
    <xf numFmtId="0" fontId="2" fillId="3" borderId="33" xfId="0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29" xfId="0" applyFill="1" applyBorder="1"/>
    <xf numFmtId="0" fontId="2" fillId="3" borderId="26" xfId="0" applyFont="1" applyFill="1" applyBorder="1" applyAlignment="1">
      <alignment horizontal="center"/>
    </xf>
    <xf numFmtId="0" fontId="4" fillId="3" borderId="38" xfId="0" applyFont="1" applyFill="1" applyBorder="1"/>
    <xf numFmtId="0" fontId="4" fillId="3" borderId="37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67" xfId="0" applyFill="1" applyBorder="1"/>
    <xf numFmtId="0" fontId="0" fillId="3" borderId="39" xfId="0" applyFill="1" applyBorder="1"/>
    <xf numFmtId="0" fontId="2" fillId="3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28" xfId="0" applyBorder="1"/>
    <xf numFmtId="0" fontId="0" fillId="0" borderId="4" xfId="0" applyBorder="1"/>
    <xf numFmtId="0" fontId="2" fillId="0" borderId="33" xfId="0" applyFont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2" fillId="0" borderId="26" xfId="0" applyFont="1" applyBorder="1" applyAlignment="1">
      <alignment horizontal="center"/>
    </xf>
    <xf numFmtId="0" fontId="4" fillId="0" borderId="38" xfId="0" applyFont="1" applyBorder="1"/>
    <xf numFmtId="0" fontId="4" fillId="0" borderId="37" xfId="0" applyFont="1" applyBorder="1"/>
    <xf numFmtId="0" fontId="2" fillId="0" borderId="25" xfId="0" applyFont="1" applyBorder="1" applyAlignment="1">
      <alignment horizontal="center" vertical="center" wrapText="1"/>
    </xf>
    <xf numFmtId="0" fontId="0" fillId="0" borderId="25" xfId="0" applyBorder="1"/>
    <xf numFmtId="0" fontId="0" fillId="0" borderId="2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24" xfId="0" applyFont="1" applyBorder="1"/>
    <xf numFmtId="0" fontId="1" fillId="0" borderId="12" xfId="0" applyFont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1" fillId="0" borderId="34" xfId="0" applyFont="1" applyBorder="1" applyAlignment="1">
      <alignment horizontal="left" vertical="center" wrapText="1"/>
    </xf>
    <xf numFmtId="0" fontId="0" fillId="0" borderId="35" xfId="0" applyBorder="1"/>
    <xf numFmtId="0" fontId="1" fillId="0" borderId="17" xfId="0" applyFont="1" applyBorder="1" applyAlignment="1">
      <alignment horizontal="left" vertical="center" wrapText="1"/>
    </xf>
    <xf numFmtId="0" fontId="0" fillId="0" borderId="18" xfId="0" applyBorder="1"/>
    <xf numFmtId="0" fontId="0" fillId="0" borderId="15" xfId="0" applyBorder="1"/>
    <xf numFmtId="0" fontId="0" fillId="0" borderId="1" xfId="0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4" xfId="0" applyBorder="1"/>
    <xf numFmtId="0" fontId="0" fillId="0" borderId="20" xfId="0" applyBorder="1"/>
    <xf numFmtId="0" fontId="2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0" xfId="0" applyFont="1" applyBorder="1"/>
    <xf numFmtId="0" fontId="2" fillId="0" borderId="22" xfId="0" applyFont="1" applyBorder="1" applyAlignment="1">
      <alignment horizontal="center" vertical="center" wrapText="1"/>
    </xf>
    <xf numFmtId="0" fontId="0" fillId="0" borderId="68" xfId="0" applyBorder="1"/>
    <xf numFmtId="0" fontId="4" fillId="0" borderId="36" xfId="0" applyFont="1" applyBorder="1"/>
    <xf numFmtId="0" fontId="2" fillId="0" borderId="3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93"/>
  <sheetViews>
    <sheetView zoomScale="55" zoomScaleNormal="5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35" sqref="B35"/>
    </sheetView>
  </sheetViews>
  <sheetFormatPr defaultRowHeight="15.75" outlineLevelRow="1" outlineLevelCol="2" x14ac:dyDescent="0.25"/>
  <cols>
    <col min="1" max="1" width="9.5703125" style="7" customWidth="1"/>
    <col min="2" max="2" width="55.42578125" style="2" customWidth="1"/>
    <col min="3" max="3" width="11.42578125" style="7" customWidth="1" outlineLevel="1"/>
    <col min="4" max="5" width="8.140625" style="7" customWidth="1" outlineLevel="1"/>
    <col min="6" max="6" width="11.28515625" style="7" customWidth="1" outlineLevel="1"/>
    <col min="7" max="7" width="8.140625" style="7" customWidth="1" outlineLevel="1"/>
    <col min="8" max="8" width="14.7109375" style="7" customWidth="1" outlineLevel="1"/>
    <col min="9" max="9" width="10" style="7" hidden="1" customWidth="1" outlineLevel="2"/>
    <col min="10" max="10" width="8" style="7" hidden="1" customWidth="1" outlineLevel="2"/>
    <col min="11" max="11" width="7.5703125" style="7" hidden="1" customWidth="1" outlineLevel="2"/>
    <col min="12" max="13" width="6.42578125" style="7" hidden="1" customWidth="1" outlineLevel="2"/>
    <col min="14" max="14" width="7.5703125" style="7" hidden="1" customWidth="1" outlineLevel="2"/>
    <col min="15" max="15" width="6.5703125" style="7" customWidth="1" outlineLevel="1" collapsed="1"/>
    <col min="16" max="16" width="6.42578125" style="7" customWidth="1" outlineLevel="1"/>
    <col min="17" max="17" width="10.140625" style="7" customWidth="1" outlineLevel="1"/>
    <col min="18" max="18" width="6.42578125" style="7" hidden="1" customWidth="1" outlineLevel="2"/>
    <col min="19" max="19" width="8.28515625" style="7" hidden="1" customWidth="1" outlineLevel="2"/>
    <col min="20" max="23" width="6.42578125" style="7" hidden="1" customWidth="1" outlineLevel="2"/>
    <col min="24" max="24" width="6.42578125" style="7" customWidth="1" outlineLevel="1" collapsed="1"/>
    <col min="25" max="25" width="8.5703125" style="2" customWidth="1" outlineLevel="1"/>
    <col min="26" max="28" width="8.5703125" style="2" hidden="1" customWidth="1" outlineLevel="2"/>
    <col min="29" max="29" width="8.5703125" style="18" hidden="1" customWidth="1" outlineLevel="2"/>
    <col min="30" max="31" width="8.5703125" style="2" hidden="1" customWidth="1" outlineLevel="2"/>
    <col min="32" max="32" width="8.5703125" style="2" customWidth="1" outlineLevel="1" collapsed="1"/>
    <col min="33" max="33" width="8.5703125" style="2" customWidth="1" outlineLevel="1"/>
    <col min="34" max="34" width="10.140625" style="2" customWidth="1" outlineLevel="1"/>
    <col min="35" max="40" width="8.5703125" style="2" hidden="1" customWidth="1" outlineLevel="2"/>
    <col min="41" max="41" width="9.140625" style="2" customWidth="1" outlineLevel="1" collapsed="1"/>
    <col min="42" max="42" width="9.140625" style="2" customWidth="1" outlineLevel="1"/>
    <col min="43" max="46" width="9.140625" style="2" hidden="1" customWidth="1" outlineLevel="2"/>
    <col min="47" max="47" width="9.140625" style="18" hidden="1" customWidth="1" outlineLevel="2"/>
    <col min="48" max="48" width="9.140625" style="2" hidden="1" customWidth="1" outlineLevel="2"/>
    <col min="49" max="49" width="9.140625" style="2" customWidth="1" outlineLevel="1" collapsed="1"/>
    <col min="50" max="50" width="9.140625" style="2" customWidth="1" outlineLevel="1"/>
    <col min="51" max="51" width="10.140625" style="2" customWidth="1" outlineLevel="1"/>
    <col min="52" max="57" width="9.140625" style="2" hidden="1" customWidth="1" outlineLevel="2"/>
    <col min="58" max="58" width="9.140625" style="2" customWidth="1" outlineLevel="1" collapsed="1"/>
    <col min="59" max="59" width="9.140625" style="2" customWidth="1" outlineLevel="1"/>
    <col min="60" max="63" width="9.140625" style="2" hidden="1" customWidth="1" outlineLevel="2"/>
    <col min="64" max="64" width="9.140625" style="18" hidden="1" customWidth="1" outlineLevel="2"/>
    <col min="65" max="65" width="9.140625" style="2" hidden="1" customWidth="1" outlineLevel="2"/>
    <col min="66" max="66" width="9.140625" style="2" customWidth="1" outlineLevel="1" collapsed="1"/>
    <col min="67" max="67" width="9.140625" style="2" customWidth="1" outlineLevel="1"/>
    <col min="68" max="68" width="10" style="2" customWidth="1" outlineLevel="1"/>
    <col min="69" max="74" width="9.140625" style="2" hidden="1" customWidth="1" outlineLevel="2"/>
    <col min="75" max="75" width="9.140625" style="2" customWidth="1" outlineLevel="1" collapsed="1"/>
    <col min="76" max="76" width="9.140625" style="2" customWidth="1" outlineLevel="1"/>
    <col min="77" max="79" width="9.140625" style="2" hidden="1" customWidth="1" outlineLevel="2"/>
    <col min="80" max="80" width="9.140625" style="18" hidden="1" customWidth="1" outlineLevel="2"/>
    <col min="81" max="82" width="9.140625" style="2" hidden="1" customWidth="1" outlineLevel="2"/>
    <col min="83" max="83" width="9.140625" style="2" customWidth="1" outlineLevel="1" collapsed="1"/>
    <col min="84" max="84" width="9.140625" style="2" customWidth="1" outlineLevel="1"/>
    <col min="85" max="85" width="12.42578125" style="2" customWidth="1" outlineLevel="1"/>
    <col min="86" max="91" width="9.140625" style="2" hidden="1" customWidth="1" outlineLevel="2"/>
    <col min="92" max="92" width="9.140625" style="2" customWidth="1" outlineLevel="1" collapsed="1"/>
    <col min="93" max="93" width="9.140625" style="2" customWidth="1" outlineLevel="1"/>
    <col min="94" max="96" width="9.140625" style="2" hidden="1" customWidth="1" outlineLevel="2"/>
    <col min="97" max="97" width="9.140625" style="18" hidden="1" customWidth="1" outlineLevel="2"/>
    <col min="98" max="99" width="9.140625" style="2" hidden="1" customWidth="1" outlineLevel="2"/>
    <col min="100" max="100" width="9.140625" style="2" customWidth="1" outlineLevel="1" collapsed="1"/>
    <col min="101" max="101" width="9.140625" style="2" customWidth="1" outlineLevel="1"/>
    <col min="102" max="102" width="12.5703125" style="2" customWidth="1" outlineLevel="1"/>
    <col min="103" max="108" width="9.140625" style="2" hidden="1" customWidth="1" outlineLevel="2"/>
    <col min="109" max="109" width="9.140625" style="2" customWidth="1" outlineLevel="1" collapsed="1"/>
    <col min="110" max="110" width="2.140625" style="2" customWidth="1"/>
    <col min="111" max="16384" width="9.140625" style="2"/>
  </cols>
  <sheetData>
    <row r="1" spans="1:110" x14ac:dyDescent="0.25">
      <c r="A1" s="92" t="s">
        <v>11</v>
      </c>
      <c r="B1" s="113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3"/>
      <c r="Z1" s="113"/>
      <c r="AA1" s="113"/>
      <c r="AB1" s="113"/>
      <c r="AC1" s="114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4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4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4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4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</row>
    <row r="2" spans="1:110" x14ac:dyDescent="0.25">
      <c r="A2" s="92" t="s">
        <v>37</v>
      </c>
      <c r="B2" s="116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7"/>
      <c r="Q2" s="115"/>
      <c r="R2" s="115"/>
      <c r="S2" s="115"/>
      <c r="T2" s="115"/>
      <c r="U2" s="115"/>
      <c r="V2" s="115"/>
      <c r="W2" s="115"/>
      <c r="X2" s="115"/>
      <c r="Y2" s="113"/>
      <c r="Z2" s="113"/>
      <c r="AA2" s="113"/>
      <c r="AB2" s="113"/>
      <c r="AC2" s="114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4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4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4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4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</row>
    <row r="3" spans="1:110" x14ac:dyDescent="0.25">
      <c r="A3" s="92" t="s">
        <v>13</v>
      </c>
      <c r="B3" s="116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3"/>
      <c r="Z3" s="113"/>
      <c r="AA3" s="113"/>
      <c r="AB3" s="113"/>
      <c r="AC3" s="114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4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4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4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4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</row>
    <row r="4" spans="1:110" ht="16.5" thickBot="1" x14ac:dyDescent="0.3">
      <c r="A4" s="92" t="s">
        <v>168</v>
      </c>
      <c r="B4" s="116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3"/>
      <c r="Z4" s="113"/>
      <c r="AA4" s="113"/>
      <c r="AB4" s="113"/>
      <c r="AC4" s="114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4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4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4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4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</row>
    <row r="5" spans="1:110" ht="18.75" customHeight="1" x14ac:dyDescent="0.25">
      <c r="A5" s="171" t="s">
        <v>5</v>
      </c>
      <c r="B5" s="174" t="s">
        <v>0</v>
      </c>
      <c r="C5" s="177" t="s">
        <v>16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9"/>
      <c r="DF5" s="37"/>
    </row>
    <row r="6" spans="1:110" ht="15.75" customHeight="1" x14ac:dyDescent="0.25">
      <c r="A6" s="172"/>
      <c r="B6" s="175"/>
      <c r="C6" s="159" t="s">
        <v>9</v>
      </c>
      <c r="D6" s="166" t="s">
        <v>17</v>
      </c>
      <c r="E6" s="166"/>
      <c r="F6" s="166"/>
      <c r="G6" s="186"/>
      <c r="H6" s="162" t="s">
        <v>69</v>
      </c>
      <c r="I6" s="162"/>
      <c r="J6" s="162"/>
      <c r="K6" s="162"/>
      <c r="L6" s="162"/>
      <c r="M6" s="162"/>
      <c r="N6" s="162"/>
      <c r="O6" s="162"/>
      <c r="P6" s="162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4"/>
      <c r="DF6" s="38"/>
    </row>
    <row r="7" spans="1:110" x14ac:dyDescent="0.25">
      <c r="A7" s="172"/>
      <c r="B7" s="175"/>
      <c r="C7" s="160"/>
      <c r="D7" s="186"/>
      <c r="E7" s="186"/>
      <c r="F7" s="186"/>
      <c r="G7" s="186"/>
      <c r="H7" s="165" t="s">
        <v>68</v>
      </c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81" t="s">
        <v>67</v>
      </c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6"/>
      <c r="AO7" s="180"/>
      <c r="AP7" s="181" t="s">
        <v>66</v>
      </c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6"/>
      <c r="BF7" s="180"/>
      <c r="BG7" s="181" t="s">
        <v>1</v>
      </c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6"/>
      <c r="BW7" s="180"/>
      <c r="BX7" s="181" t="s">
        <v>2</v>
      </c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6"/>
      <c r="CN7" s="180"/>
      <c r="CO7" s="165" t="s">
        <v>3</v>
      </c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6"/>
      <c r="DE7" s="184"/>
      <c r="DF7" s="39"/>
    </row>
    <row r="8" spans="1:110" ht="37.5" customHeight="1" x14ac:dyDescent="0.25">
      <c r="A8" s="172"/>
      <c r="B8" s="175"/>
      <c r="C8" s="160"/>
      <c r="D8" s="170" t="s">
        <v>26</v>
      </c>
      <c r="E8" s="187" t="s">
        <v>19</v>
      </c>
      <c r="F8" s="188"/>
      <c r="G8" s="170" t="s">
        <v>27</v>
      </c>
      <c r="H8" s="167" t="s">
        <v>15</v>
      </c>
      <c r="I8" s="168"/>
      <c r="J8" s="169"/>
      <c r="K8" s="169"/>
      <c r="L8" s="169"/>
      <c r="M8" s="169"/>
      <c r="N8" s="169"/>
      <c r="O8" s="169"/>
      <c r="P8" s="168" t="s">
        <v>19</v>
      </c>
      <c r="Q8" s="169"/>
      <c r="R8" s="169"/>
      <c r="S8" s="169"/>
      <c r="T8" s="169"/>
      <c r="U8" s="169"/>
      <c r="V8" s="169"/>
      <c r="W8" s="169"/>
      <c r="X8" s="169"/>
      <c r="Y8" s="168" t="s">
        <v>15</v>
      </c>
      <c r="Z8" s="168"/>
      <c r="AA8" s="169"/>
      <c r="AB8" s="169"/>
      <c r="AC8" s="169"/>
      <c r="AD8" s="169"/>
      <c r="AE8" s="169"/>
      <c r="AF8" s="169"/>
      <c r="AG8" s="168" t="s">
        <v>19</v>
      </c>
      <c r="AH8" s="169"/>
      <c r="AI8" s="169"/>
      <c r="AJ8" s="169"/>
      <c r="AK8" s="169"/>
      <c r="AL8" s="169"/>
      <c r="AM8" s="169"/>
      <c r="AN8" s="169"/>
      <c r="AO8" s="169"/>
      <c r="AP8" s="168" t="s">
        <v>15</v>
      </c>
      <c r="AQ8" s="168"/>
      <c r="AR8" s="169"/>
      <c r="AS8" s="169"/>
      <c r="AT8" s="169"/>
      <c r="AU8" s="169"/>
      <c r="AV8" s="169"/>
      <c r="AW8" s="169"/>
      <c r="AX8" s="168" t="s">
        <v>19</v>
      </c>
      <c r="AY8" s="169"/>
      <c r="AZ8" s="169"/>
      <c r="BA8" s="169"/>
      <c r="BB8" s="169"/>
      <c r="BC8" s="169"/>
      <c r="BD8" s="169"/>
      <c r="BE8" s="169"/>
      <c r="BF8" s="169"/>
      <c r="BG8" s="168" t="s">
        <v>15</v>
      </c>
      <c r="BH8" s="168"/>
      <c r="BI8" s="169"/>
      <c r="BJ8" s="169"/>
      <c r="BK8" s="169"/>
      <c r="BL8" s="169"/>
      <c r="BM8" s="169"/>
      <c r="BN8" s="169"/>
      <c r="BO8" s="168" t="s">
        <v>19</v>
      </c>
      <c r="BP8" s="169"/>
      <c r="BQ8" s="169"/>
      <c r="BR8" s="169"/>
      <c r="BS8" s="169"/>
      <c r="BT8" s="169"/>
      <c r="BU8" s="169"/>
      <c r="BV8" s="169"/>
      <c r="BW8" s="169"/>
      <c r="BX8" s="168" t="s">
        <v>15</v>
      </c>
      <c r="BY8" s="168"/>
      <c r="BZ8" s="169"/>
      <c r="CA8" s="169"/>
      <c r="CB8" s="169"/>
      <c r="CC8" s="169"/>
      <c r="CD8" s="169"/>
      <c r="CE8" s="169"/>
      <c r="CF8" s="168" t="s">
        <v>19</v>
      </c>
      <c r="CG8" s="169"/>
      <c r="CH8" s="169"/>
      <c r="CI8" s="169"/>
      <c r="CJ8" s="169"/>
      <c r="CK8" s="169"/>
      <c r="CL8" s="169"/>
      <c r="CM8" s="169"/>
      <c r="CN8" s="169"/>
      <c r="CO8" s="168" t="s">
        <v>15</v>
      </c>
      <c r="CP8" s="168"/>
      <c r="CQ8" s="169"/>
      <c r="CR8" s="169"/>
      <c r="CS8" s="169"/>
      <c r="CT8" s="169"/>
      <c r="CU8" s="169"/>
      <c r="CV8" s="169"/>
      <c r="CW8" s="168" t="s">
        <v>19</v>
      </c>
      <c r="CX8" s="169"/>
      <c r="CY8" s="169"/>
      <c r="CZ8" s="169"/>
      <c r="DA8" s="169"/>
      <c r="DB8" s="169"/>
      <c r="DC8" s="169"/>
      <c r="DD8" s="169"/>
      <c r="DE8" s="169"/>
      <c r="DF8"/>
    </row>
    <row r="9" spans="1:110" ht="37.5" hidden="1" customHeight="1" outlineLevel="1" x14ac:dyDescent="0.25">
      <c r="A9" s="172"/>
      <c r="B9" s="175"/>
      <c r="C9" s="160"/>
      <c r="D9" s="170"/>
      <c r="E9" s="166" t="s">
        <v>24</v>
      </c>
      <c r="F9" s="166" t="s">
        <v>25</v>
      </c>
      <c r="G9" s="170"/>
      <c r="H9" s="165" t="s">
        <v>22</v>
      </c>
      <c r="I9" s="166"/>
      <c r="J9" s="166" t="s">
        <v>20</v>
      </c>
      <c r="K9" s="166"/>
      <c r="L9" s="166" t="s">
        <v>21</v>
      </c>
      <c r="M9" s="166"/>
      <c r="N9" s="166" t="s">
        <v>17</v>
      </c>
      <c r="O9" s="180"/>
      <c r="P9" s="68" t="s">
        <v>22</v>
      </c>
      <c r="Q9" s="166" t="s">
        <v>23</v>
      </c>
      <c r="R9" s="166"/>
      <c r="S9" s="189" t="s">
        <v>20</v>
      </c>
      <c r="T9" s="190"/>
      <c r="U9" s="166" t="s">
        <v>21</v>
      </c>
      <c r="V9" s="166"/>
      <c r="W9" s="166" t="s">
        <v>17</v>
      </c>
      <c r="X9" s="180"/>
      <c r="Y9" s="165" t="s">
        <v>22</v>
      </c>
      <c r="Z9" s="166"/>
      <c r="AA9" s="166" t="s">
        <v>20</v>
      </c>
      <c r="AB9" s="166"/>
      <c r="AC9" s="166" t="s">
        <v>21</v>
      </c>
      <c r="AD9" s="166"/>
      <c r="AE9" s="166" t="s">
        <v>17</v>
      </c>
      <c r="AF9" s="180"/>
      <c r="AG9" s="68" t="s">
        <v>22</v>
      </c>
      <c r="AH9" s="166" t="s">
        <v>23</v>
      </c>
      <c r="AI9" s="166"/>
      <c r="AJ9" s="189" t="s">
        <v>20</v>
      </c>
      <c r="AK9" s="190"/>
      <c r="AL9" s="166" t="s">
        <v>21</v>
      </c>
      <c r="AM9" s="166"/>
      <c r="AN9" s="166" t="s">
        <v>17</v>
      </c>
      <c r="AO9" s="180"/>
      <c r="AP9" s="165" t="s">
        <v>22</v>
      </c>
      <c r="AQ9" s="166"/>
      <c r="AR9" s="166" t="s">
        <v>20</v>
      </c>
      <c r="AS9" s="166"/>
      <c r="AT9" s="166" t="s">
        <v>21</v>
      </c>
      <c r="AU9" s="166"/>
      <c r="AV9" s="166" t="s">
        <v>17</v>
      </c>
      <c r="AW9" s="180"/>
      <c r="AX9" s="68" t="s">
        <v>22</v>
      </c>
      <c r="AY9" s="166" t="s">
        <v>23</v>
      </c>
      <c r="AZ9" s="166"/>
      <c r="BA9" s="189" t="s">
        <v>20</v>
      </c>
      <c r="BB9" s="190"/>
      <c r="BC9" s="166" t="s">
        <v>21</v>
      </c>
      <c r="BD9" s="166"/>
      <c r="BE9" s="166" t="s">
        <v>17</v>
      </c>
      <c r="BF9" s="180"/>
      <c r="BG9" s="165" t="s">
        <v>22</v>
      </c>
      <c r="BH9" s="166"/>
      <c r="BI9" s="166" t="s">
        <v>20</v>
      </c>
      <c r="BJ9" s="166"/>
      <c r="BK9" s="166" t="s">
        <v>21</v>
      </c>
      <c r="BL9" s="166"/>
      <c r="BM9" s="166" t="s">
        <v>17</v>
      </c>
      <c r="BN9" s="180"/>
      <c r="BO9" s="68" t="s">
        <v>22</v>
      </c>
      <c r="BP9" s="166" t="s">
        <v>23</v>
      </c>
      <c r="BQ9" s="166"/>
      <c r="BR9" s="189" t="s">
        <v>20</v>
      </c>
      <c r="BS9" s="190"/>
      <c r="BT9" s="166" t="s">
        <v>21</v>
      </c>
      <c r="BU9" s="166"/>
      <c r="BV9" s="166" t="s">
        <v>17</v>
      </c>
      <c r="BW9" s="180"/>
      <c r="BX9" s="165" t="s">
        <v>22</v>
      </c>
      <c r="BY9" s="166"/>
      <c r="BZ9" s="166" t="s">
        <v>20</v>
      </c>
      <c r="CA9" s="166"/>
      <c r="CB9" s="166" t="s">
        <v>21</v>
      </c>
      <c r="CC9" s="166"/>
      <c r="CD9" s="166" t="s">
        <v>17</v>
      </c>
      <c r="CE9" s="180"/>
      <c r="CF9" s="68" t="s">
        <v>22</v>
      </c>
      <c r="CG9" s="166" t="s">
        <v>23</v>
      </c>
      <c r="CH9" s="166"/>
      <c r="CI9" s="189" t="s">
        <v>20</v>
      </c>
      <c r="CJ9" s="190"/>
      <c r="CK9" s="166" t="s">
        <v>21</v>
      </c>
      <c r="CL9" s="166"/>
      <c r="CM9" s="166" t="s">
        <v>17</v>
      </c>
      <c r="CN9" s="180"/>
      <c r="CO9" s="165" t="s">
        <v>22</v>
      </c>
      <c r="CP9" s="166"/>
      <c r="CQ9" s="166" t="s">
        <v>20</v>
      </c>
      <c r="CR9" s="166"/>
      <c r="CS9" s="166" t="s">
        <v>21</v>
      </c>
      <c r="CT9" s="166"/>
      <c r="CU9" s="166" t="s">
        <v>17</v>
      </c>
      <c r="CV9" s="180"/>
      <c r="CW9" s="68" t="s">
        <v>22</v>
      </c>
      <c r="CX9" s="166" t="s">
        <v>23</v>
      </c>
      <c r="CY9" s="166"/>
      <c r="CZ9" s="189" t="s">
        <v>20</v>
      </c>
      <c r="DA9" s="190"/>
      <c r="DB9" s="166" t="s">
        <v>21</v>
      </c>
      <c r="DC9" s="166"/>
      <c r="DD9" s="166" t="s">
        <v>17</v>
      </c>
      <c r="DE9" s="180"/>
      <c r="DF9" s="39"/>
    </row>
    <row r="10" spans="1:110" ht="36.75" customHeight="1" collapsed="1" x14ac:dyDescent="0.25">
      <c r="A10" s="173"/>
      <c r="B10" s="176"/>
      <c r="C10" s="161"/>
      <c r="D10" s="186"/>
      <c r="E10" s="185"/>
      <c r="F10" s="185"/>
      <c r="G10" s="170"/>
      <c r="H10" s="68" t="s">
        <v>14</v>
      </c>
      <c r="I10" s="68" t="s">
        <v>18</v>
      </c>
      <c r="J10" s="68" t="s">
        <v>14</v>
      </c>
      <c r="K10" s="68" t="s">
        <v>18</v>
      </c>
      <c r="L10" s="68" t="s">
        <v>14</v>
      </c>
      <c r="M10" s="68" t="s">
        <v>18</v>
      </c>
      <c r="N10" s="68" t="s">
        <v>14</v>
      </c>
      <c r="O10" s="112" t="s">
        <v>18</v>
      </c>
      <c r="P10" s="68" t="s">
        <v>24</v>
      </c>
      <c r="Q10" s="68" t="s">
        <v>25</v>
      </c>
      <c r="R10" s="68" t="s">
        <v>18</v>
      </c>
      <c r="S10" s="126" t="s">
        <v>14</v>
      </c>
      <c r="T10" s="127" t="s">
        <v>18</v>
      </c>
      <c r="U10" s="68" t="s">
        <v>14</v>
      </c>
      <c r="V10" s="68" t="s">
        <v>18</v>
      </c>
      <c r="W10" s="68" t="s">
        <v>14</v>
      </c>
      <c r="X10" s="68" t="s">
        <v>18</v>
      </c>
      <c r="Y10" s="70" t="s">
        <v>14</v>
      </c>
      <c r="Z10" s="68" t="s">
        <v>18</v>
      </c>
      <c r="AA10" s="68" t="s">
        <v>14</v>
      </c>
      <c r="AB10" s="68" t="s">
        <v>18</v>
      </c>
      <c r="AC10" s="68" t="s">
        <v>14</v>
      </c>
      <c r="AD10" s="68" t="s">
        <v>18</v>
      </c>
      <c r="AE10" s="68" t="s">
        <v>14</v>
      </c>
      <c r="AF10" s="112" t="s">
        <v>18</v>
      </c>
      <c r="AG10" s="68" t="s">
        <v>24</v>
      </c>
      <c r="AH10" s="68" t="s">
        <v>25</v>
      </c>
      <c r="AI10" s="68" t="s">
        <v>18</v>
      </c>
      <c r="AJ10" s="126" t="s">
        <v>14</v>
      </c>
      <c r="AK10" s="127" t="s">
        <v>18</v>
      </c>
      <c r="AL10" s="68" t="s">
        <v>14</v>
      </c>
      <c r="AM10" s="68" t="s">
        <v>18</v>
      </c>
      <c r="AN10" s="68" t="s">
        <v>14</v>
      </c>
      <c r="AO10" s="68" t="s">
        <v>18</v>
      </c>
      <c r="AP10" s="70" t="s">
        <v>14</v>
      </c>
      <c r="AQ10" s="68" t="s">
        <v>18</v>
      </c>
      <c r="AR10" s="68" t="s">
        <v>14</v>
      </c>
      <c r="AS10" s="68" t="s">
        <v>18</v>
      </c>
      <c r="AT10" s="68" t="s">
        <v>14</v>
      </c>
      <c r="AU10" s="68" t="s">
        <v>18</v>
      </c>
      <c r="AV10" s="68" t="s">
        <v>14</v>
      </c>
      <c r="AW10" s="112" t="s">
        <v>18</v>
      </c>
      <c r="AX10" s="68" t="s">
        <v>24</v>
      </c>
      <c r="AY10" s="68" t="s">
        <v>25</v>
      </c>
      <c r="AZ10" s="68" t="s">
        <v>18</v>
      </c>
      <c r="BA10" s="126" t="s">
        <v>14</v>
      </c>
      <c r="BB10" s="127" t="s">
        <v>18</v>
      </c>
      <c r="BC10" s="68" t="s">
        <v>14</v>
      </c>
      <c r="BD10" s="68" t="s">
        <v>18</v>
      </c>
      <c r="BE10" s="68" t="s">
        <v>14</v>
      </c>
      <c r="BF10" s="68" t="s">
        <v>18</v>
      </c>
      <c r="BG10" s="70" t="s">
        <v>14</v>
      </c>
      <c r="BH10" s="68" t="s">
        <v>18</v>
      </c>
      <c r="BI10" s="68" t="s">
        <v>14</v>
      </c>
      <c r="BJ10" s="68" t="s">
        <v>18</v>
      </c>
      <c r="BK10" s="68" t="s">
        <v>14</v>
      </c>
      <c r="BL10" s="68" t="s">
        <v>18</v>
      </c>
      <c r="BM10" s="68" t="s">
        <v>14</v>
      </c>
      <c r="BN10" s="112" t="s">
        <v>18</v>
      </c>
      <c r="BO10" s="68" t="s">
        <v>24</v>
      </c>
      <c r="BP10" s="68" t="s">
        <v>25</v>
      </c>
      <c r="BQ10" s="68" t="s">
        <v>18</v>
      </c>
      <c r="BR10" s="126" t="s">
        <v>14</v>
      </c>
      <c r="BS10" s="127" t="s">
        <v>18</v>
      </c>
      <c r="BT10" s="68" t="s">
        <v>14</v>
      </c>
      <c r="BU10" s="68" t="s">
        <v>18</v>
      </c>
      <c r="BV10" s="68" t="s">
        <v>14</v>
      </c>
      <c r="BW10" s="68" t="s">
        <v>18</v>
      </c>
      <c r="BX10" s="70" t="s">
        <v>14</v>
      </c>
      <c r="BY10" s="68" t="s">
        <v>18</v>
      </c>
      <c r="BZ10" s="68" t="s">
        <v>14</v>
      </c>
      <c r="CA10" s="68" t="s">
        <v>18</v>
      </c>
      <c r="CB10" s="68" t="s">
        <v>14</v>
      </c>
      <c r="CC10" s="68" t="s">
        <v>18</v>
      </c>
      <c r="CD10" s="68" t="s">
        <v>14</v>
      </c>
      <c r="CE10" s="112" t="s">
        <v>18</v>
      </c>
      <c r="CF10" s="68" t="s">
        <v>24</v>
      </c>
      <c r="CG10" s="68" t="s">
        <v>25</v>
      </c>
      <c r="CH10" s="68" t="s">
        <v>18</v>
      </c>
      <c r="CI10" s="126" t="s">
        <v>14</v>
      </c>
      <c r="CJ10" s="127" t="s">
        <v>18</v>
      </c>
      <c r="CK10" s="68" t="s">
        <v>14</v>
      </c>
      <c r="CL10" s="68" t="s">
        <v>18</v>
      </c>
      <c r="CM10" s="68" t="s">
        <v>14</v>
      </c>
      <c r="CN10" s="68" t="s">
        <v>18</v>
      </c>
      <c r="CO10" s="70" t="s">
        <v>14</v>
      </c>
      <c r="CP10" s="68" t="s">
        <v>18</v>
      </c>
      <c r="CQ10" s="68" t="s">
        <v>14</v>
      </c>
      <c r="CR10" s="68" t="s">
        <v>18</v>
      </c>
      <c r="CS10" s="68" t="s">
        <v>14</v>
      </c>
      <c r="CT10" s="68" t="s">
        <v>18</v>
      </c>
      <c r="CU10" s="68" t="s">
        <v>14</v>
      </c>
      <c r="CV10" s="112" t="s">
        <v>18</v>
      </c>
      <c r="CW10" s="68" t="s">
        <v>24</v>
      </c>
      <c r="CX10" s="68" t="s">
        <v>25</v>
      </c>
      <c r="CY10" s="68" t="s">
        <v>18</v>
      </c>
      <c r="CZ10" s="126" t="s">
        <v>14</v>
      </c>
      <c r="DA10" s="127" t="s">
        <v>18</v>
      </c>
      <c r="DB10" s="68" t="s">
        <v>14</v>
      </c>
      <c r="DC10" s="68" t="s">
        <v>18</v>
      </c>
      <c r="DD10" s="68" t="s">
        <v>14</v>
      </c>
      <c r="DE10" s="68" t="s">
        <v>18</v>
      </c>
      <c r="DF10" s="40"/>
    </row>
    <row r="11" spans="1:110" ht="16.5" customHeight="1" x14ac:dyDescent="0.25">
      <c r="A11" s="73"/>
      <c r="B11" s="111" t="s">
        <v>65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3"/>
      <c r="DF11" s="39"/>
    </row>
    <row r="12" spans="1:110" s="6" customFormat="1" ht="15.75" customHeight="1" x14ac:dyDescent="0.25">
      <c r="A12" s="73">
        <v>1</v>
      </c>
      <c r="B12" s="72" t="s">
        <v>81</v>
      </c>
      <c r="C12" s="66" t="s">
        <v>83</v>
      </c>
      <c r="D12" s="71">
        <f t="shared" ref="D12:D23" si="0">SUM(H12,Y12,AP12,BG12,BX12,CO12)</f>
        <v>0</v>
      </c>
      <c r="E12" s="71">
        <f>SUM(P12,AG12,AX12,BO12,CF12,CW12)</f>
        <v>60</v>
      </c>
      <c r="F12" s="71">
        <f>SUM(Q12,AH12,AY12,BP12,CG12,CX12)</f>
        <v>0</v>
      </c>
      <c r="G12" s="44">
        <f t="shared" ref="G12:G23" si="1">SUM(O12,X12,AF12,AO12,AW12,BF12,BN12,BW12,CE12,CN12,CV12,DE12)</f>
        <v>4</v>
      </c>
      <c r="H12" s="73"/>
      <c r="I12" s="67" t="str">
        <f t="shared" ref="I12:I13" si="2">IF(O12&gt;0,H12/25,"")</f>
        <v/>
      </c>
      <c r="J12" s="69" t="str">
        <f t="shared" ref="J12:J13" si="3">IF(O12&gt;0,H12/2,"")</f>
        <v/>
      </c>
      <c r="K12" s="67" t="str">
        <f t="shared" ref="K12:K13" si="4">IF(O12&gt;0,J12/25,"")</f>
        <v/>
      </c>
      <c r="L12" s="66" t="str">
        <f t="shared" ref="L12:L13" si="5">IF(O12&gt;0,N12-H12-J12,"")</f>
        <v/>
      </c>
      <c r="M12" s="67" t="str">
        <f t="shared" ref="M12:M13" si="6">IF(O12&gt;0,L12/25,"")</f>
        <v/>
      </c>
      <c r="N12" s="66" t="str">
        <f t="shared" ref="N12:N13" si="7">IF(O12&gt;0,O12*25,"")</f>
        <v/>
      </c>
      <c r="O12" s="93"/>
      <c r="P12" s="68">
        <v>60</v>
      </c>
      <c r="Q12" s="94"/>
      <c r="R12" s="67">
        <f>IF(X12&gt;0,SUM(P12:Q12)/25,"")</f>
        <v>2.4</v>
      </c>
      <c r="S12" s="69">
        <f>IF(X12&gt;0,ROUND((P12/5),0),"")</f>
        <v>12</v>
      </c>
      <c r="T12" s="67">
        <f>IF(X12&gt;0,S12/25,"")</f>
        <v>0.48</v>
      </c>
      <c r="U12" s="66">
        <f>IF(X12&gt;0,W12-P12-Q12-S12,"")</f>
        <v>28</v>
      </c>
      <c r="V12" s="67">
        <f>IF(X12&gt;0,U12/25,"")</f>
        <v>1.1200000000000001</v>
      </c>
      <c r="W12" s="66">
        <f t="shared" ref="W12:W13" si="8">IF(X12&gt;0,X12*25,"")</f>
        <v>100</v>
      </c>
      <c r="X12" s="93">
        <v>4</v>
      </c>
      <c r="Y12" s="96"/>
      <c r="Z12" s="67" t="str">
        <f t="shared" ref="Z12" si="9">IF(AF12&gt;0,Y12/25,"")</f>
        <v/>
      </c>
      <c r="AA12" s="69" t="str">
        <f t="shared" ref="AA12" si="10">IF(AF12&gt;0,Y12/2,"")</f>
        <v/>
      </c>
      <c r="AB12" s="67" t="str">
        <f t="shared" ref="AB12" si="11">IF(AF12&gt;0,AA12/25,"")</f>
        <v/>
      </c>
      <c r="AC12" s="66" t="str">
        <f t="shared" ref="AC12" si="12">IF(AF12&gt;0,AE12-Y12-AA12,"")</f>
        <v/>
      </c>
      <c r="AD12" s="67" t="str">
        <f t="shared" ref="AD12" si="13">IF(AF12&gt;0,AC12/25,"")</f>
        <v/>
      </c>
      <c r="AE12" s="66" t="str">
        <f t="shared" ref="AE12" si="14">IF(AF12&gt;0,AF12*25,"")</f>
        <v/>
      </c>
      <c r="AF12" s="93"/>
      <c r="AG12" s="95"/>
      <c r="AH12" s="94"/>
      <c r="AI12" s="67" t="str">
        <f>IF(AO12&gt;0,SUM(AG12:AH12)/25,"")</f>
        <v/>
      </c>
      <c r="AJ12" s="69" t="str">
        <f t="shared" ref="AJ12:AJ22" si="15">IF(AO12&gt;0,ROUND((AG12/3),0),"")</f>
        <v/>
      </c>
      <c r="AK12" s="67" t="str">
        <f t="shared" ref="AK12:AK22" si="16">IF(AO12&gt;0,AJ12/25,"")</f>
        <v/>
      </c>
      <c r="AL12" s="66" t="str">
        <f t="shared" ref="AL12:AL22" si="17">IF(AO12&gt;0,AN12-AG12-AH12-AJ12,"")</f>
        <v/>
      </c>
      <c r="AM12" s="67" t="str">
        <f t="shared" ref="AM12:AM22" si="18">IF(AO12&gt;0,AL12/25,"")</f>
        <v/>
      </c>
      <c r="AN12" s="66" t="str">
        <f>IF(AO12&gt;0,AO12*25,"")</f>
        <v/>
      </c>
      <c r="AO12" s="105"/>
      <c r="AP12" s="70"/>
      <c r="AQ12" s="67" t="str">
        <f t="shared" ref="AQ12:AQ13" si="19">IF(AW12&gt;0,AP12/25,"")</f>
        <v/>
      </c>
      <c r="AR12" s="69" t="str">
        <f t="shared" ref="AR12:AR13" si="20">IF(AW12&gt;0,AP12/2,"")</f>
        <v/>
      </c>
      <c r="AS12" s="67" t="str">
        <f t="shared" ref="AS12:AS13" si="21">IF(AW12&gt;0,AR12/25,"")</f>
        <v/>
      </c>
      <c r="AT12" s="66" t="str">
        <f t="shared" ref="AT12:AT13" si="22">IF(AW12&gt;0,AV12-AP12-AR12,"")</f>
        <v/>
      </c>
      <c r="AU12" s="67" t="str">
        <f t="shared" ref="AU12:AU13" si="23">IF(AW12&gt;0,AT12/25,"")</f>
        <v/>
      </c>
      <c r="AV12" s="66" t="str">
        <f t="shared" ref="AV12:AV13" si="24">IF(AW12&gt;0,AW12*25,"")</f>
        <v/>
      </c>
      <c r="AW12" s="93"/>
      <c r="AX12" s="68"/>
      <c r="AY12" s="94"/>
      <c r="AZ12" s="67" t="str">
        <f>IF(BF12&gt;0,SUM(AX12:AY12)/25,"")</f>
        <v/>
      </c>
      <c r="BA12" s="69" t="str">
        <f t="shared" ref="BA12:BA22" si="25">IF(BF12&gt;0,ROUND((AX12/5),0),"")</f>
        <v/>
      </c>
      <c r="BB12" s="67" t="str">
        <f t="shared" ref="BB12:BB22" si="26">IF(BF12&gt;0,BA12/25,"")</f>
        <v/>
      </c>
      <c r="BC12" s="66" t="str">
        <f t="shared" ref="BC12:BC22" si="27">IF(BF12&gt;0,BE12-AX12-AY12-BA12,"")</f>
        <v/>
      </c>
      <c r="BD12" s="67" t="str">
        <f t="shared" ref="BD12:BD22" si="28">IF(BF12&gt;0,BC12/25,"")</f>
        <v/>
      </c>
      <c r="BE12" s="66" t="str">
        <f>IF(BF12&gt;0,BF12*25,"")</f>
        <v/>
      </c>
      <c r="BF12" s="44"/>
      <c r="BG12" s="96"/>
      <c r="BH12" s="67" t="str">
        <f t="shared" ref="BH12:BH13" si="29">IF(BN12&gt;0,BG12/25,"")</f>
        <v/>
      </c>
      <c r="BI12" s="69" t="str">
        <f t="shared" ref="BI12:BI13" si="30">IF(BN12&gt;0,BG12/2,"")</f>
        <v/>
      </c>
      <c r="BJ12" s="67" t="str">
        <f t="shared" ref="BJ12:BJ13" si="31">IF(BN12&gt;0,BI12/25,"")</f>
        <v/>
      </c>
      <c r="BK12" s="66" t="str">
        <f t="shared" ref="BK12:BK13" si="32">IF(BN12&gt;0,BM12-BG12-BI12,"")</f>
        <v/>
      </c>
      <c r="BL12" s="67" t="str">
        <f t="shared" ref="BL12:BL13" si="33">IF(BN12&gt;0,BK12/25,"")</f>
        <v/>
      </c>
      <c r="BM12" s="66" t="str">
        <f t="shared" ref="BM12:BM13" si="34">IF(BN12&gt;0,BN12*25,"")</f>
        <v/>
      </c>
      <c r="BN12" s="93"/>
      <c r="BO12" s="68"/>
      <c r="BP12" s="94"/>
      <c r="BQ12" s="67" t="str">
        <f t="shared" ref="BQ12:BQ13" si="35">IF(BW12&gt;0,SUM(BO12:BP12)/25,"")</f>
        <v/>
      </c>
      <c r="BR12" s="69" t="str">
        <f t="shared" ref="BR12:BR22" si="36">IF(BW12&gt;0,ROUND((BO12/5),0),"")</f>
        <v/>
      </c>
      <c r="BS12" s="67" t="str">
        <f t="shared" ref="BS12:BS22" si="37">IF(BW12&gt;0,BR12/25,"")</f>
        <v/>
      </c>
      <c r="BT12" s="66" t="str">
        <f t="shared" ref="BT12:BT22" si="38">IF(BW12&gt;0,BV12-BO12-BP12-BR12,"")</f>
        <v/>
      </c>
      <c r="BU12" s="67" t="str">
        <f t="shared" ref="BU12:BU22" si="39">IF(BW12&gt;0,BT12/25,"")</f>
        <v/>
      </c>
      <c r="BV12" s="66" t="str">
        <f t="shared" ref="BV12:BV13" si="40">IF(BW12&gt;0,BW12*25,"")</f>
        <v/>
      </c>
      <c r="BW12" s="93"/>
      <c r="BX12" s="96"/>
      <c r="BY12" s="67" t="str">
        <f t="shared" ref="BY12:BY13" si="41">IF(CE12&gt;0,BX12/25,"")</f>
        <v/>
      </c>
      <c r="BZ12" s="69" t="str">
        <f t="shared" ref="BZ12:BZ13" si="42">IF(CE12&gt;0,BX12/2,"")</f>
        <v/>
      </c>
      <c r="CA12" s="67" t="str">
        <f t="shared" ref="CA12:CA13" si="43">IF(CE12&gt;0,BZ12/25,"")</f>
        <v/>
      </c>
      <c r="CB12" s="66" t="str">
        <f t="shared" ref="CB12:CB13" si="44">IF(CE12&gt;0,CD12-BX12-BZ12,"")</f>
        <v/>
      </c>
      <c r="CC12" s="67" t="str">
        <f t="shared" ref="CC12:CC13" si="45">IF(CE12&gt;0,CB12/25,"")</f>
        <v/>
      </c>
      <c r="CD12" s="66" t="str">
        <f t="shared" ref="CD12:CD13" si="46">IF(CE12&gt;0,CE12*25,"")</f>
        <v/>
      </c>
      <c r="CE12" s="93"/>
      <c r="CF12" s="95"/>
      <c r="CG12" s="94"/>
      <c r="CH12" s="67" t="str">
        <f t="shared" ref="CH12:CH13" si="47">IF(CN12&gt;0,SUM(CF12:CG12)/25,"")</f>
        <v/>
      </c>
      <c r="CI12" s="69" t="str">
        <f t="shared" ref="CI12:CI22" si="48">IF(CN12&gt;0,ROUND((CF12/5),0),"")</f>
        <v/>
      </c>
      <c r="CJ12" s="67" t="str">
        <f t="shared" ref="CJ12:CJ22" si="49">IF(CN12&gt;0,CI12/25,"")</f>
        <v/>
      </c>
      <c r="CK12" s="66" t="str">
        <f t="shared" ref="CK12:CK22" si="50">IF(CN12&gt;0,CM12-CF12-CG12-CI12,"")</f>
        <v/>
      </c>
      <c r="CL12" s="67" t="str">
        <f t="shared" ref="CL12:CL22" si="51">IF(CN12&gt;0,CK12/25,"")</f>
        <v/>
      </c>
      <c r="CM12" s="66" t="str">
        <f t="shared" ref="CM12:CM13" si="52">IF(CN12&gt;0,CN12*25,"")</f>
        <v/>
      </c>
      <c r="CN12" s="93"/>
      <c r="CO12" s="96"/>
      <c r="CP12" s="67" t="str">
        <f t="shared" ref="CP12:CP13" si="53">IF(CV12&gt;0,CO12/25,"")</f>
        <v/>
      </c>
      <c r="CQ12" s="69" t="str">
        <f t="shared" ref="CQ12:CQ13" si="54">IF(CV12&gt;0,CO12/2,"")</f>
        <v/>
      </c>
      <c r="CR12" s="67" t="str">
        <f t="shared" ref="CR12:CR13" si="55">IF(CV12&gt;0,CQ12/25,"")</f>
        <v/>
      </c>
      <c r="CS12" s="66" t="str">
        <f t="shared" ref="CS12:CS13" si="56">IF(CV12&gt;0,CU12-CO12-CQ12,"")</f>
        <v/>
      </c>
      <c r="CT12" s="67" t="str">
        <f t="shared" ref="CT12:CT13" si="57">IF(CV12&gt;0,CS12/25,"")</f>
        <v/>
      </c>
      <c r="CU12" s="66" t="str">
        <f t="shared" ref="CU12:CU13" si="58">IF(CV12&gt;0,CV12*25,"")</f>
        <v/>
      </c>
      <c r="CV12" s="93"/>
      <c r="CW12" s="95"/>
      <c r="CX12" s="94"/>
      <c r="CY12" s="67" t="str">
        <f t="shared" ref="CY12:CY13" si="59">IF(DE12&gt;0,SUM(CW12:CX12)/25,"")</f>
        <v/>
      </c>
      <c r="CZ12" s="69" t="str">
        <f t="shared" ref="CZ12:CZ22" si="60">IF(DE12&gt;0,ROUND((CW12/5),0),"")</f>
        <v/>
      </c>
      <c r="DA12" s="67" t="str">
        <f t="shared" ref="DA12:DA22" si="61">IF(DE12&gt;0,CZ12/25,"")</f>
        <v/>
      </c>
      <c r="DB12" s="66" t="str">
        <f t="shared" ref="DB12:DB22" si="62">IF(DE12&gt;0,DD12-CW12-CX12-CZ12,"")</f>
        <v/>
      </c>
      <c r="DC12" s="67" t="str">
        <f t="shared" ref="DC12:DC22" si="63">IF(DE12&gt;0,DB12/25,"")</f>
        <v/>
      </c>
      <c r="DD12" s="66" t="str">
        <f t="shared" ref="DD12:DD13" si="64">IF(DE12&gt;0,DE12*25,"")</f>
        <v/>
      </c>
      <c r="DE12" s="93"/>
      <c r="DF12" s="38"/>
    </row>
    <row r="13" spans="1:110" s="6" customFormat="1" ht="15.75" customHeight="1" x14ac:dyDescent="0.25">
      <c r="A13" s="73">
        <v>2</v>
      </c>
      <c r="B13" s="72" t="s">
        <v>82</v>
      </c>
      <c r="C13" s="66" t="s">
        <v>83</v>
      </c>
      <c r="D13" s="71">
        <f t="shared" ref="D13" si="65">SUM(H13,Y13,AP13,BG13,BX13,CO13)</f>
        <v>0</v>
      </c>
      <c r="E13" s="71">
        <f t="shared" ref="E13" si="66">SUM(P13,AG13,AX13,BO13,CF13,CW13)</f>
        <v>60</v>
      </c>
      <c r="F13" s="71">
        <f t="shared" ref="F13" si="67">SUM(Q13,AH13,AY13,BP13,CG13,CX13)</f>
        <v>0</v>
      </c>
      <c r="G13" s="44">
        <f t="shared" ref="G13" si="68">SUM(O13,X13,AF13,AO13,AW13,BF13,BN13,BW13,CE13,CN13,CV13,DE13)</f>
        <v>3</v>
      </c>
      <c r="H13" s="73"/>
      <c r="I13" s="67" t="str">
        <f t="shared" si="2"/>
        <v/>
      </c>
      <c r="J13" s="69" t="str">
        <f t="shared" si="3"/>
        <v/>
      </c>
      <c r="K13" s="67" t="str">
        <f t="shared" si="4"/>
        <v/>
      </c>
      <c r="L13" s="66" t="str">
        <f t="shared" si="5"/>
        <v/>
      </c>
      <c r="M13" s="67" t="str">
        <f t="shared" si="6"/>
        <v/>
      </c>
      <c r="N13" s="66" t="str">
        <f t="shared" si="7"/>
        <v/>
      </c>
      <c r="O13" s="93"/>
      <c r="P13" s="68"/>
      <c r="Q13" s="94"/>
      <c r="R13" s="67" t="str">
        <f t="shared" ref="R13" si="69">IF(X13&gt;0,SUM(P13:Q13)/25,"")</f>
        <v/>
      </c>
      <c r="S13" s="69" t="str">
        <f t="shared" ref="S13:S22" si="70">IF(X13&gt;0,ROUND((P13/5),0),"")</f>
        <v/>
      </c>
      <c r="T13" s="67" t="str">
        <f t="shared" ref="T13:T22" si="71">IF(X13&gt;0,S13/25,"")</f>
        <v/>
      </c>
      <c r="U13" s="66" t="str">
        <f t="shared" ref="U13:U22" si="72">IF(X13&gt;0,W13-P13-Q13-S13,"")</f>
        <v/>
      </c>
      <c r="V13" s="67" t="str">
        <f t="shared" ref="V13:V22" si="73">IF(X13&gt;0,U13/25,"")</f>
        <v/>
      </c>
      <c r="W13" s="66" t="str">
        <f t="shared" si="8"/>
        <v/>
      </c>
      <c r="X13" s="93"/>
      <c r="Y13" s="96"/>
      <c r="Z13" s="67" t="str">
        <f t="shared" ref="Z13:Z22" si="74">IF(AF13&gt;0,Y13/25,"")</f>
        <v/>
      </c>
      <c r="AA13" s="69" t="str">
        <f t="shared" ref="AA13:AA22" si="75">IF(AF13&gt;0,Y13/2,"")</f>
        <v/>
      </c>
      <c r="AB13" s="67" t="str">
        <f t="shared" ref="AB13:AB22" si="76">IF(AF13&gt;0,AA13/25,"")</f>
        <v/>
      </c>
      <c r="AC13" s="66" t="str">
        <f t="shared" ref="AC13:AC22" si="77">IF(AF13&gt;0,AE13-Y13-AA13,"")</f>
        <v/>
      </c>
      <c r="AD13" s="67" t="str">
        <f t="shared" ref="AD13:AD22" si="78">IF(AF13&gt;0,AC13/25,"")</f>
        <v/>
      </c>
      <c r="AE13" s="66" t="str">
        <f t="shared" ref="AE13:AE22" si="79">IF(AF13&gt;0,AF13*25,"")</f>
        <v/>
      </c>
      <c r="AF13" s="93"/>
      <c r="AG13" s="95">
        <v>60</v>
      </c>
      <c r="AH13" s="94"/>
      <c r="AI13" s="67">
        <f t="shared" ref="AI13:AI21" si="80">IF(AO13&gt;0,SUM(AG13:AH13)/25,"")</f>
        <v>2.4</v>
      </c>
      <c r="AJ13" s="69">
        <f>IF(AO13&gt;0,ROUND((AG13/5),0),"")</f>
        <v>12</v>
      </c>
      <c r="AK13" s="67">
        <f t="shared" si="16"/>
        <v>0.48</v>
      </c>
      <c r="AL13" s="66">
        <f t="shared" si="17"/>
        <v>3</v>
      </c>
      <c r="AM13" s="67">
        <f t="shared" si="18"/>
        <v>0.12</v>
      </c>
      <c r="AN13" s="66">
        <f t="shared" ref="AN13:AN21" si="81">IF(AO13&gt;0,AO13*25,"")</f>
        <v>75</v>
      </c>
      <c r="AO13" s="105">
        <v>3</v>
      </c>
      <c r="AP13" s="70"/>
      <c r="AQ13" s="67" t="str">
        <f t="shared" si="19"/>
        <v/>
      </c>
      <c r="AR13" s="69" t="str">
        <f t="shared" si="20"/>
        <v/>
      </c>
      <c r="AS13" s="67" t="str">
        <f t="shared" si="21"/>
        <v/>
      </c>
      <c r="AT13" s="66" t="str">
        <f t="shared" si="22"/>
        <v/>
      </c>
      <c r="AU13" s="67" t="str">
        <f t="shared" si="23"/>
        <v/>
      </c>
      <c r="AV13" s="66" t="str">
        <f t="shared" si="24"/>
        <v/>
      </c>
      <c r="AW13" s="93"/>
      <c r="AX13" s="68"/>
      <c r="AY13" s="94"/>
      <c r="AZ13" s="67" t="str">
        <f t="shared" ref="AZ13:AZ20" si="82">IF(BF13&gt;0,SUM(AX13:AY13)/25,"")</f>
        <v/>
      </c>
      <c r="BA13" s="69" t="str">
        <f t="shared" si="25"/>
        <v/>
      </c>
      <c r="BB13" s="67" t="str">
        <f t="shared" si="26"/>
        <v/>
      </c>
      <c r="BC13" s="66" t="str">
        <f t="shared" si="27"/>
        <v/>
      </c>
      <c r="BD13" s="67" t="str">
        <f t="shared" si="28"/>
        <v/>
      </c>
      <c r="BE13" s="66" t="str">
        <f t="shared" ref="BE13:BE20" si="83">IF(BF13&gt;0,BF13*25,"")</f>
        <v/>
      </c>
      <c r="BF13" s="44"/>
      <c r="BG13" s="96"/>
      <c r="BH13" s="67" t="str">
        <f t="shared" si="29"/>
        <v/>
      </c>
      <c r="BI13" s="69" t="str">
        <f t="shared" si="30"/>
        <v/>
      </c>
      <c r="BJ13" s="67" t="str">
        <f t="shared" si="31"/>
        <v/>
      </c>
      <c r="BK13" s="66" t="str">
        <f t="shared" si="32"/>
        <v/>
      </c>
      <c r="BL13" s="67" t="str">
        <f t="shared" si="33"/>
        <v/>
      </c>
      <c r="BM13" s="66" t="str">
        <f t="shared" si="34"/>
        <v/>
      </c>
      <c r="BN13" s="93"/>
      <c r="BO13" s="68"/>
      <c r="BP13" s="94"/>
      <c r="BQ13" s="67" t="str">
        <f t="shared" si="35"/>
        <v/>
      </c>
      <c r="BR13" s="69" t="str">
        <f t="shared" si="36"/>
        <v/>
      </c>
      <c r="BS13" s="67" t="str">
        <f t="shared" si="37"/>
        <v/>
      </c>
      <c r="BT13" s="66" t="str">
        <f t="shared" si="38"/>
        <v/>
      </c>
      <c r="BU13" s="67" t="str">
        <f t="shared" si="39"/>
        <v/>
      </c>
      <c r="BV13" s="66" t="str">
        <f t="shared" si="40"/>
        <v/>
      </c>
      <c r="BW13" s="93"/>
      <c r="BX13" s="96"/>
      <c r="BY13" s="67" t="str">
        <f t="shared" si="41"/>
        <v/>
      </c>
      <c r="BZ13" s="69" t="str">
        <f t="shared" si="42"/>
        <v/>
      </c>
      <c r="CA13" s="67" t="str">
        <f t="shared" si="43"/>
        <v/>
      </c>
      <c r="CB13" s="66" t="str">
        <f t="shared" si="44"/>
        <v/>
      </c>
      <c r="CC13" s="67" t="str">
        <f t="shared" si="45"/>
        <v/>
      </c>
      <c r="CD13" s="66" t="str">
        <f t="shared" si="46"/>
        <v/>
      </c>
      <c r="CE13" s="93"/>
      <c r="CF13" s="95"/>
      <c r="CG13" s="94"/>
      <c r="CH13" s="67" t="str">
        <f t="shared" si="47"/>
        <v/>
      </c>
      <c r="CI13" s="69" t="str">
        <f t="shared" si="48"/>
        <v/>
      </c>
      <c r="CJ13" s="67" t="str">
        <f t="shared" si="49"/>
        <v/>
      </c>
      <c r="CK13" s="66" t="str">
        <f t="shared" si="50"/>
        <v/>
      </c>
      <c r="CL13" s="67" t="str">
        <f t="shared" si="51"/>
        <v/>
      </c>
      <c r="CM13" s="66" t="str">
        <f t="shared" si="52"/>
        <v/>
      </c>
      <c r="CN13" s="93"/>
      <c r="CO13" s="96"/>
      <c r="CP13" s="67" t="str">
        <f t="shared" si="53"/>
        <v/>
      </c>
      <c r="CQ13" s="69" t="str">
        <f t="shared" si="54"/>
        <v/>
      </c>
      <c r="CR13" s="67" t="str">
        <f t="shared" si="55"/>
        <v/>
      </c>
      <c r="CS13" s="66" t="str">
        <f t="shared" si="56"/>
        <v/>
      </c>
      <c r="CT13" s="67" t="str">
        <f t="shared" si="57"/>
        <v/>
      </c>
      <c r="CU13" s="66" t="str">
        <f t="shared" si="58"/>
        <v/>
      </c>
      <c r="CV13" s="93"/>
      <c r="CW13" s="95"/>
      <c r="CX13" s="94"/>
      <c r="CY13" s="67" t="str">
        <f t="shared" si="59"/>
        <v/>
      </c>
      <c r="CZ13" s="69" t="str">
        <f t="shared" si="60"/>
        <v/>
      </c>
      <c r="DA13" s="67" t="str">
        <f t="shared" si="61"/>
        <v/>
      </c>
      <c r="DB13" s="66" t="str">
        <f t="shared" si="62"/>
        <v/>
      </c>
      <c r="DC13" s="67" t="str">
        <f t="shared" si="63"/>
        <v/>
      </c>
      <c r="DD13" s="66" t="str">
        <f t="shared" si="64"/>
        <v/>
      </c>
      <c r="DE13" s="93"/>
      <c r="DF13" s="38"/>
    </row>
    <row r="14" spans="1:110" s="6" customFormat="1" ht="15.75" customHeight="1" x14ac:dyDescent="0.25">
      <c r="A14" s="73" t="s">
        <v>164</v>
      </c>
      <c r="B14" s="72" t="s">
        <v>165</v>
      </c>
      <c r="C14" s="66">
        <v>2</v>
      </c>
      <c r="D14" s="71">
        <f t="shared" ref="D14" si="84">SUM(H14,Y14,AP14,BG14,BX14,CO14)</f>
        <v>0</v>
      </c>
      <c r="E14" s="71">
        <f t="shared" ref="E14" si="85">SUM(P14,AG14,AX14,BO14,CF14,CW14)</f>
        <v>0</v>
      </c>
      <c r="F14" s="71">
        <f t="shared" ref="F14" si="86">SUM(Q14,AH14,AY14,BP14,CG14,CX14)</f>
        <v>0</v>
      </c>
      <c r="G14" s="44">
        <f t="shared" ref="G14" si="87">SUM(O14,X14,AF14,AO14,AW14,BF14,BN14,BW14,CE14,CN14,CV14,DE14)</f>
        <v>1</v>
      </c>
      <c r="H14" s="73"/>
      <c r="I14" s="67" t="str">
        <f t="shared" ref="I14:I20" si="88">IF(O14&gt;0,H14/25,"")</f>
        <v/>
      </c>
      <c r="J14" s="69" t="str">
        <f t="shared" ref="J14:J20" si="89">IF(O14&gt;0,H14/2,"")</f>
        <v/>
      </c>
      <c r="K14" s="67" t="str">
        <f t="shared" ref="K14:K20" si="90">IF(O14&gt;0,J14/25,"")</f>
        <v/>
      </c>
      <c r="L14" s="66" t="str">
        <f t="shared" ref="L14:L20" si="91">IF(O14&gt;0,N14-H14-J14,"")</f>
        <v/>
      </c>
      <c r="M14" s="67" t="str">
        <f t="shared" ref="M14:M20" si="92">IF(O14&gt;0,L14/25,"")</f>
        <v/>
      </c>
      <c r="N14" s="66" t="str">
        <f t="shared" ref="N14:N20" si="93">IF(O14&gt;0,O14*25,"")</f>
        <v/>
      </c>
      <c r="O14" s="93"/>
      <c r="P14" s="68"/>
      <c r="Q14" s="94"/>
      <c r="R14" s="67" t="str">
        <f t="shared" ref="R14:R20" si="94">IF(X14&gt;0,SUM(P14:Q14)/25,"")</f>
        <v/>
      </c>
      <c r="S14" s="69" t="str">
        <f t="shared" si="70"/>
        <v/>
      </c>
      <c r="T14" s="67" t="str">
        <f t="shared" si="71"/>
        <v/>
      </c>
      <c r="U14" s="66" t="str">
        <f t="shared" si="72"/>
        <v/>
      </c>
      <c r="V14" s="67" t="str">
        <f t="shared" si="73"/>
        <v/>
      </c>
      <c r="W14" s="66" t="str">
        <f t="shared" ref="W14:W20" si="95">IF(X14&gt;0,X14*25,"")</f>
        <v/>
      </c>
      <c r="X14" s="93"/>
      <c r="Y14" s="96"/>
      <c r="Z14" s="67" t="str">
        <f t="shared" si="74"/>
        <v/>
      </c>
      <c r="AA14" s="69" t="str">
        <f t="shared" si="75"/>
        <v/>
      </c>
      <c r="AB14" s="67" t="str">
        <f t="shared" si="76"/>
        <v/>
      </c>
      <c r="AC14" s="66" t="str">
        <f t="shared" si="77"/>
        <v/>
      </c>
      <c r="AD14" s="67" t="str">
        <f t="shared" si="78"/>
        <v/>
      </c>
      <c r="AE14" s="66" t="str">
        <f t="shared" si="79"/>
        <v/>
      </c>
      <c r="AF14" s="93"/>
      <c r="AG14" s="95">
        <v>0</v>
      </c>
      <c r="AH14" s="94"/>
      <c r="AI14" s="67">
        <f t="shared" si="80"/>
        <v>0</v>
      </c>
      <c r="AJ14" s="69">
        <f t="shared" si="15"/>
        <v>0</v>
      </c>
      <c r="AK14" s="67">
        <f t="shared" si="16"/>
        <v>0</v>
      </c>
      <c r="AL14" s="66">
        <f t="shared" si="17"/>
        <v>25</v>
      </c>
      <c r="AM14" s="67">
        <f t="shared" si="18"/>
        <v>1</v>
      </c>
      <c r="AN14" s="66">
        <f t="shared" si="81"/>
        <v>25</v>
      </c>
      <c r="AO14" s="105">
        <v>1</v>
      </c>
      <c r="AP14" s="70"/>
      <c r="AQ14" s="67" t="str">
        <f t="shared" ref="AQ14:AQ22" si="96">IF(AW14&gt;0,AP14/25,"")</f>
        <v/>
      </c>
      <c r="AR14" s="69" t="str">
        <f t="shared" ref="AR14:AR22" si="97">IF(AW14&gt;0,AP14/2,"")</f>
        <v/>
      </c>
      <c r="AS14" s="67" t="str">
        <f t="shared" ref="AS14:AS22" si="98">IF(AW14&gt;0,AR14/25,"")</f>
        <v/>
      </c>
      <c r="AT14" s="66" t="str">
        <f t="shared" ref="AT14:AT22" si="99">IF(AW14&gt;0,AV14-AP14-AR14,"")</f>
        <v/>
      </c>
      <c r="AU14" s="67" t="str">
        <f t="shared" ref="AU14:AU22" si="100">IF(AW14&gt;0,AT14/25,"")</f>
        <v/>
      </c>
      <c r="AV14" s="66" t="str">
        <f t="shared" ref="AV14:AV22" si="101">IF(AW14&gt;0,AW14*25,"")</f>
        <v/>
      </c>
      <c r="AW14" s="93"/>
      <c r="AX14" s="68"/>
      <c r="AY14" s="94"/>
      <c r="AZ14" s="67" t="str">
        <f t="shared" si="82"/>
        <v/>
      </c>
      <c r="BA14" s="69" t="str">
        <f t="shared" si="25"/>
        <v/>
      </c>
      <c r="BB14" s="67" t="str">
        <f t="shared" si="26"/>
        <v/>
      </c>
      <c r="BC14" s="66" t="str">
        <f t="shared" si="27"/>
        <v/>
      </c>
      <c r="BD14" s="67" t="str">
        <f t="shared" si="28"/>
        <v/>
      </c>
      <c r="BE14" s="66" t="str">
        <f t="shared" si="83"/>
        <v/>
      </c>
      <c r="BF14" s="44"/>
      <c r="BG14" s="96"/>
      <c r="BH14" s="67" t="str">
        <f t="shared" ref="BH14:BH18" si="102">IF(BN14&gt;0,BG14/25,"")</f>
        <v/>
      </c>
      <c r="BI14" s="69" t="str">
        <f t="shared" ref="BI14:BI18" si="103">IF(BN14&gt;0,BG14/2,"")</f>
        <v/>
      </c>
      <c r="BJ14" s="67" t="str">
        <f t="shared" ref="BJ14:BJ18" si="104">IF(BN14&gt;0,BI14/25,"")</f>
        <v/>
      </c>
      <c r="BK14" s="66" t="str">
        <f t="shared" ref="BK14:BK18" si="105">IF(BN14&gt;0,BM14-BG14-BI14,"")</f>
        <v/>
      </c>
      <c r="BL14" s="67" t="str">
        <f t="shared" ref="BL14:BL18" si="106">IF(BN14&gt;0,BK14/25,"")</f>
        <v/>
      </c>
      <c r="BM14" s="66" t="str">
        <f t="shared" ref="BM14:BM18" si="107">IF(BN14&gt;0,BN14*25,"")</f>
        <v/>
      </c>
      <c r="BN14" s="93"/>
      <c r="BO14" s="68"/>
      <c r="BP14" s="94"/>
      <c r="BQ14" s="67" t="str">
        <f t="shared" ref="BQ14:BQ20" si="108">IF(BW14&gt;0,SUM(BO14:BP14)/25,"")</f>
        <v/>
      </c>
      <c r="BR14" s="69" t="str">
        <f t="shared" si="36"/>
        <v/>
      </c>
      <c r="BS14" s="67" t="str">
        <f t="shared" si="37"/>
        <v/>
      </c>
      <c r="BT14" s="66" t="str">
        <f t="shared" si="38"/>
        <v/>
      </c>
      <c r="BU14" s="67" t="str">
        <f t="shared" si="39"/>
        <v/>
      </c>
      <c r="BV14" s="66" t="str">
        <f t="shared" ref="BV14:BV20" si="109">IF(BW14&gt;0,BW14*25,"")</f>
        <v/>
      </c>
      <c r="BW14" s="93"/>
      <c r="BX14" s="96"/>
      <c r="BY14" s="67" t="str">
        <f t="shared" ref="BY14:BY20" si="110">IF(CE14&gt;0,BX14/25,"")</f>
        <v/>
      </c>
      <c r="BZ14" s="69" t="str">
        <f t="shared" ref="BZ14:BZ20" si="111">IF(CE14&gt;0,BX14/2,"")</f>
        <v/>
      </c>
      <c r="CA14" s="67" t="str">
        <f t="shared" ref="CA14:CA20" si="112">IF(CE14&gt;0,BZ14/25,"")</f>
        <v/>
      </c>
      <c r="CB14" s="66" t="str">
        <f t="shared" ref="CB14:CB20" si="113">IF(CE14&gt;0,CD14-BX14-BZ14,"")</f>
        <v/>
      </c>
      <c r="CC14" s="67" t="str">
        <f t="shared" ref="CC14:CC20" si="114">IF(CE14&gt;0,CB14/25,"")</f>
        <v/>
      </c>
      <c r="CD14" s="66" t="str">
        <f t="shared" ref="CD14:CD20" si="115">IF(CE14&gt;0,CE14*25,"")</f>
        <v/>
      </c>
      <c r="CE14" s="93"/>
      <c r="CF14" s="95"/>
      <c r="CG14" s="94"/>
      <c r="CH14" s="67" t="str">
        <f t="shared" ref="CH14:CH21" si="116">IF(CN14&gt;0,SUM(CF14:CG14)/25,"")</f>
        <v/>
      </c>
      <c r="CI14" s="69" t="str">
        <f t="shared" si="48"/>
        <v/>
      </c>
      <c r="CJ14" s="67" t="str">
        <f t="shared" si="49"/>
        <v/>
      </c>
      <c r="CK14" s="66" t="str">
        <f t="shared" si="50"/>
        <v/>
      </c>
      <c r="CL14" s="67" t="str">
        <f t="shared" si="51"/>
        <v/>
      </c>
      <c r="CM14" s="66" t="str">
        <f t="shared" ref="CM14:CM21" si="117">IF(CN14&gt;0,CN14*25,"")</f>
        <v/>
      </c>
      <c r="CN14" s="93"/>
      <c r="CO14" s="96"/>
      <c r="CP14" s="67" t="str">
        <f t="shared" ref="CP14:CP19" si="118">IF(CV14&gt;0,CO14/25,"")</f>
        <v/>
      </c>
      <c r="CQ14" s="69" t="str">
        <f t="shared" ref="CQ14:CQ19" si="119">IF(CV14&gt;0,CO14/2,"")</f>
        <v/>
      </c>
      <c r="CR14" s="67" t="str">
        <f t="shared" ref="CR14:CR19" si="120">IF(CV14&gt;0,CQ14/25,"")</f>
        <v/>
      </c>
      <c r="CS14" s="66" t="str">
        <f t="shared" ref="CS14:CS19" si="121">IF(CV14&gt;0,CU14-CO14-CQ14,"")</f>
        <v/>
      </c>
      <c r="CT14" s="67" t="str">
        <f t="shared" ref="CT14:CT19" si="122">IF(CV14&gt;0,CS14/25,"")</f>
        <v/>
      </c>
      <c r="CU14" s="66" t="str">
        <f t="shared" ref="CU14:CU19" si="123">IF(CV14&gt;0,CV14*25,"")</f>
        <v/>
      </c>
      <c r="CV14" s="93"/>
      <c r="CW14" s="95"/>
      <c r="CX14" s="94"/>
      <c r="CY14" s="67" t="str">
        <f t="shared" ref="CY14:CY19" si="124">IF(DE14&gt;0,SUM(CW14:CX14)/25,"")</f>
        <v/>
      </c>
      <c r="CZ14" s="69" t="str">
        <f t="shared" si="60"/>
        <v/>
      </c>
      <c r="DA14" s="67" t="str">
        <f t="shared" si="61"/>
        <v/>
      </c>
      <c r="DB14" s="66" t="str">
        <f t="shared" si="62"/>
        <v/>
      </c>
      <c r="DC14" s="67" t="str">
        <f t="shared" si="63"/>
        <v/>
      </c>
      <c r="DD14" s="66" t="str">
        <f t="shared" ref="DD14:DD19" si="125">IF(DE14&gt;0,DE14*25,"")</f>
        <v/>
      </c>
      <c r="DE14" s="93"/>
      <c r="DF14" s="38"/>
    </row>
    <row r="15" spans="1:110" s="6" customFormat="1" ht="15.75" customHeight="1" x14ac:dyDescent="0.25">
      <c r="A15" s="73">
        <v>3</v>
      </c>
      <c r="B15" s="72" t="s">
        <v>64</v>
      </c>
      <c r="C15" s="66" t="s">
        <v>83</v>
      </c>
      <c r="D15" s="71">
        <f t="shared" si="0"/>
        <v>15</v>
      </c>
      <c r="E15" s="71">
        <f>SUM(P15,AG15,AX15,BO15,CF15,CW15)</f>
        <v>0</v>
      </c>
      <c r="F15" s="71">
        <f>SUM(Q15,AH15,AY15,BP15,CG15,CX15)</f>
        <v>0</v>
      </c>
      <c r="G15" s="44">
        <f t="shared" si="1"/>
        <v>2</v>
      </c>
      <c r="H15" s="70">
        <v>15</v>
      </c>
      <c r="I15" s="67">
        <f t="shared" si="88"/>
        <v>0.6</v>
      </c>
      <c r="J15" s="69">
        <f t="shared" si="89"/>
        <v>7.5</v>
      </c>
      <c r="K15" s="67">
        <f t="shared" si="90"/>
        <v>0.3</v>
      </c>
      <c r="L15" s="66">
        <f t="shared" si="91"/>
        <v>27.5</v>
      </c>
      <c r="M15" s="67">
        <f t="shared" si="92"/>
        <v>1.1000000000000001</v>
      </c>
      <c r="N15" s="66">
        <f t="shared" si="93"/>
        <v>50</v>
      </c>
      <c r="O15" s="93">
        <v>2</v>
      </c>
      <c r="P15" s="49"/>
      <c r="Q15" s="94"/>
      <c r="R15" s="67" t="str">
        <f t="shared" si="94"/>
        <v/>
      </c>
      <c r="S15" s="69" t="str">
        <f t="shared" si="70"/>
        <v/>
      </c>
      <c r="T15" s="67" t="str">
        <f t="shared" si="71"/>
        <v/>
      </c>
      <c r="U15" s="66" t="str">
        <f t="shared" si="72"/>
        <v/>
      </c>
      <c r="V15" s="67" t="str">
        <f t="shared" si="73"/>
        <v/>
      </c>
      <c r="W15" s="66" t="str">
        <f t="shared" si="95"/>
        <v/>
      </c>
      <c r="X15" s="93"/>
      <c r="Y15" s="96"/>
      <c r="Z15" s="67" t="str">
        <f t="shared" si="74"/>
        <v/>
      </c>
      <c r="AA15" s="69" t="str">
        <f t="shared" si="75"/>
        <v/>
      </c>
      <c r="AB15" s="67" t="str">
        <f t="shared" si="76"/>
        <v/>
      </c>
      <c r="AC15" s="66" t="str">
        <f t="shared" si="77"/>
        <v/>
      </c>
      <c r="AD15" s="67" t="str">
        <f t="shared" si="78"/>
        <v/>
      </c>
      <c r="AE15" s="66" t="str">
        <f t="shared" si="79"/>
        <v/>
      </c>
      <c r="AF15" s="93"/>
      <c r="AG15" s="95"/>
      <c r="AH15" s="94"/>
      <c r="AI15" s="67" t="str">
        <f t="shared" si="80"/>
        <v/>
      </c>
      <c r="AJ15" s="69" t="str">
        <f t="shared" si="15"/>
        <v/>
      </c>
      <c r="AK15" s="67" t="str">
        <f t="shared" si="16"/>
        <v/>
      </c>
      <c r="AL15" s="66" t="str">
        <f t="shared" si="17"/>
        <v/>
      </c>
      <c r="AM15" s="67" t="str">
        <f t="shared" si="18"/>
        <v/>
      </c>
      <c r="AN15" s="66" t="str">
        <f t="shared" si="81"/>
        <v/>
      </c>
      <c r="AO15" s="105"/>
      <c r="AP15" s="70"/>
      <c r="AQ15" s="67" t="str">
        <f t="shared" si="96"/>
        <v/>
      </c>
      <c r="AR15" s="69" t="str">
        <f t="shared" si="97"/>
        <v/>
      </c>
      <c r="AS15" s="67" t="str">
        <f t="shared" si="98"/>
        <v/>
      </c>
      <c r="AT15" s="66" t="str">
        <f t="shared" si="99"/>
        <v/>
      </c>
      <c r="AU15" s="67" t="str">
        <f t="shared" si="100"/>
        <v/>
      </c>
      <c r="AV15" s="66" t="str">
        <f t="shared" si="101"/>
        <v/>
      </c>
      <c r="AW15" s="93"/>
      <c r="AX15" s="68"/>
      <c r="AY15" s="94"/>
      <c r="AZ15" s="67" t="str">
        <f t="shared" si="82"/>
        <v/>
      </c>
      <c r="BA15" s="69" t="str">
        <f t="shared" si="25"/>
        <v/>
      </c>
      <c r="BB15" s="67" t="str">
        <f t="shared" si="26"/>
        <v/>
      </c>
      <c r="BC15" s="66" t="str">
        <f t="shared" si="27"/>
        <v/>
      </c>
      <c r="BD15" s="67" t="str">
        <f t="shared" si="28"/>
        <v/>
      </c>
      <c r="BE15" s="66" t="str">
        <f t="shared" si="83"/>
        <v/>
      </c>
      <c r="BF15" s="44"/>
      <c r="BG15" s="96"/>
      <c r="BH15" s="67" t="str">
        <f t="shared" si="102"/>
        <v/>
      </c>
      <c r="BI15" s="69" t="str">
        <f t="shared" si="103"/>
        <v/>
      </c>
      <c r="BJ15" s="67" t="str">
        <f t="shared" si="104"/>
        <v/>
      </c>
      <c r="BK15" s="66" t="str">
        <f t="shared" si="105"/>
        <v/>
      </c>
      <c r="BL15" s="67" t="str">
        <f t="shared" si="106"/>
        <v/>
      </c>
      <c r="BM15" s="66" t="str">
        <f t="shared" si="107"/>
        <v/>
      </c>
      <c r="BN15" s="93"/>
      <c r="BO15" s="68"/>
      <c r="BP15" s="94"/>
      <c r="BQ15" s="67" t="str">
        <f t="shared" si="108"/>
        <v/>
      </c>
      <c r="BR15" s="69" t="str">
        <f t="shared" si="36"/>
        <v/>
      </c>
      <c r="BS15" s="67" t="str">
        <f t="shared" si="37"/>
        <v/>
      </c>
      <c r="BT15" s="66" t="str">
        <f t="shared" si="38"/>
        <v/>
      </c>
      <c r="BU15" s="67" t="str">
        <f t="shared" si="39"/>
        <v/>
      </c>
      <c r="BV15" s="66" t="str">
        <f t="shared" si="109"/>
        <v/>
      </c>
      <c r="BW15" s="93"/>
      <c r="BX15" s="96"/>
      <c r="BY15" s="67" t="str">
        <f t="shared" si="110"/>
        <v/>
      </c>
      <c r="BZ15" s="69" t="str">
        <f t="shared" si="111"/>
        <v/>
      </c>
      <c r="CA15" s="67" t="str">
        <f t="shared" si="112"/>
        <v/>
      </c>
      <c r="CB15" s="66" t="str">
        <f t="shared" si="113"/>
        <v/>
      </c>
      <c r="CC15" s="67" t="str">
        <f t="shared" si="114"/>
        <v/>
      </c>
      <c r="CD15" s="66" t="str">
        <f t="shared" si="115"/>
        <v/>
      </c>
      <c r="CE15" s="93"/>
      <c r="CF15" s="95"/>
      <c r="CG15" s="94"/>
      <c r="CH15" s="67" t="str">
        <f t="shared" si="116"/>
        <v/>
      </c>
      <c r="CI15" s="69" t="str">
        <f t="shared" si="48"/>
        <v/>
      </c>
      <c r="CJ15" s="67" t="str">
        <f t="shared" si="49"/>
        <v/>
      </c>
      <c r="CK15" s="66" t="str">
        <f t="shared" si="50"/>
        <v/>
      </c>
      <c r="CL15" s="67" t="str">
        <f t="shared" si="51"/>
        <v/>
      </c>
      <c r="CM15" s="66" t="str">
        <f t="shared" si="117"/>
        <v/>
      </c>
      <c r="CN15" s="93"/>
      <c r="CO15" s="96"/>
      <c r="CP15" s="67" t="str">
        <f t="shared" si="118"/>
        <v/>
      </c>
      <c r="CQ15" s="69" t="str">
        <f t="shared" si="119"/>
        <v/>
      </c>
      <c r="CR15" s="67" t="str">
        <f t="shared" si="120"/>
        <v/>
      </c>
      <c r="CS15" s="66" t="str">
        <f t="shared" si="121"/>
        <v/>
      </c>
      <c r="CT15" s="67" t="str">
        <f t="shared" si="122"/>
        <v/>
      </c>
      <c r="CU15" s="66" t="str">
        <f t="shared" si="123"/>
        <v/>
      </c>
      <c r="CV15" s="93"/>
      <c r="CW15" s="95"/>
      <c r="CX15" s="94"/>
      <c r="CY15" s="67" t="str">
        <f t="shared" si="124"/>
        <v/>
      </c>
      <c r="CZ15" s="69" t="str">
        <f t="shared" si="60"/>
        <v/>
      </c>
      <c r="DA15" s="67" t="str">
        <f t="shared" si="61"/>
        <v/>
      </c>
      <c r="DB15" s="66" t="str">
        <f t="shared" si="62"/>
        <v/>
      </c>
      <c r="DC15" s="67" t="str">
        <f t="shared" si="63"/>
        <v/>
      </c>
      <c r="DD15" s="66" t="str">
        <f t="shared" si="125"/>
        <v/>
      </c>
      <c r="DE15" s="93"/>
      <c r="DF15" s="38"/>
    </row>
    <row r="16" spans="1:110" s="6" customFormat="1" ht="15.75" customHeight="1" x14ac:dyDescent="0.25">
      <c r="A16" s="73">
        <v>4</v>
      </c>
      <c r="B16" s="72" t="s">
        <v>84</v>
      </c>
      <c r="C16" s="66" t="s">
        <v>83</v>
      </c>
      <c r="D16" s="71">
        <f t="shared" si="0"/>
        <v>15</v>
      </c>
      <c r="E16" s="71">
        <f>SUM(P16,AG16,AX16,BO16,CF16,CW16)</f>
        <v>0</v>
      </c>
      <c r="F16" s="71">
        <f>SUM(Q16,AH16,AY16,BP16,CG16,CX16)</f>
        <v>0</v>
      </c>
      <c r="G16" s="44">
        <f t="shared" si="1"/>
        <v>2</v>
      </c>
      <c r="H16" s="73"/>
      <c r="I16" s="67" t="str">
        <f t="shared" si="88"/>
        <v/>
      </c>
      <c r="J16" s="69" t="str">
        <f t="shared" si="89"/>
        <v/>
      </c>
      <c r="K16" s="67" t="str">
        <f t="shared" si="90"/>
        <v/>
      </c>
      <c r="L16" s="66" t="str">
        <f t="shared" si="91"/>
        <v/>
      </c>
      <c r="M16" s="67" t="str">
        <f t="shared" si="92"/>
        <v/>
      </c>
      <c r="N16" s="66" t="str">
        <f t="shared" si="93"/>
        <v/>
      </c>
      <c r="O16" s="93"/>
      <c r="P16" s="49"/>
      <c r="Q16" s="94"/>
      <c r="R16" s="67" t="str">
        <f t="shared" si="94"/>
        <v/>
      </c>
      <c r="S16" s="69" t="str">
        <f t="shared" si="70"/>
        <v/>
      </c>
      <c r="T16" s="67" t="str">
        <f t="shared" si="71"/>
        <v/>
      </c>
      <c r="U16" s="66" t="str">
        <f t="shared" si="72"/>
        <v/>
      </c>
      <c r="V16" s="67" t="str">
        <f t="shared" si="73"/>
        <v/>
      </c>
      <c r="W16" s="66" t="str">
        <f t="shared" si="95"/>
        <v/>
      </c>
      <c r="X16" s="93"/>
      <c r="Y16" s="96">
        <v>15</v>
      </c>
      <c r="Z16" s="67">
        <f t="shared" si="74"/>
        <v>0.6</v>
      </c>
      <c r="AA16" s="69">
        <f t="shared" si="75"/>
        <v>7.5</v>
      </c>
      <c r="AB16" s="67">
        <f t="shared" si="76"/>
        <v>0.3</v>
      </c>
      <c r="AC16" s="66">
        <f t="shared" si="77"/>
        <v>27.5</v>
      </c>
      <c r="AD16" s="67">
        <f t="shared" si="78"/>
        <v>1.1000000000000001</v>
      </c>
      <c r="AE16" s="66">
        <f t="shared" si="79"/>
        <v>50</v>
      </c>
      <c r="AF16" s="93">
        <v>2</v>
      </c>
      <c r="AG16" s="95"/>
      <c r="AH16" s="94"/>
      <c r="AI16" s="67" t="str">
        <f t="shared" si="80"/>
        <v/>
      </c>
      <c r="AJ16" s="69" t="str">
        <f t="shared" si="15"/>
        <v/>
      </c>
      <c r="AK16" s="67" t="str">
        <f t="shared" si="16"/>
        <v/>
      </c>
      <c r="AL16" s="66" t="str">
        <f t="shared" si="17"/>
        <v/>
      </c>
      <c r="AM16" s="67" t="str">
        <f t="shared" si="18"/>
        <v/>
      </c>
      <c r="AN16" s="66" t="str">
        <f t="shared" si="81"/>
        <v/>
      </c>
      <c r="AO16" s="105"/>
      <c r="AP16" s="70"/>
      <c r="AQ16" s="67" t="str">
        <f t="shared" si="96"/>
        <v/>
      </c>
      <c r="AR16" s="69" t="str">
        <f t="shared" si="97"/>
        <v/>
      </c>
      <c r="AS16" s="67" t="str">
        <f t="shared" si="98"/>
        <v/>
      </c>
      <c r="AT16" s="66" t="str">
        <f t="shared" si="99"/>
        <v/>
      </c>
      <c r="AU16" s="67" t="str">
        <f t="shared" si="100"/>
        <v/>
      </c>
      <c r="AV16" s="66" t="str">
        <f t="shared" si="101"/>
        <v/>
      </c>
      <c r="AW16" s="93"/>
      <c r="AX16" s="68"/>
      <c r="AY16" s="94"/>
      <c r="AZ16" s="67" t="str">
        <f t="shared" si="82"/>
        <v/>
      </c>
      <c r="BA16" s="69" t="str">
        <f t="shared" si="25"/>
        <v/>
      </c>
      <c r="BB16" s="67" t="str">
        <f t="shared" si="26"/>
        <v/>
      </c>
      <c r="BC16" s="66" t="str">
        <f t="shared" si="27"/>
        <v/>
      </c>
      <c r="BD16" s="67" t="str">
        <f t="shared" si="28"/>
        <v/>
      </c>
      <c r="BE16" s="66" t="str">
        <f t="shared" si="83"/>
        <v/>
      </c>
      <c r="BF16" s="44"/>
      <c r="BG16" s="96"/>
      <c r="BH16" s="67" t="str">
        <f t="shared" si="102"/>
        <v/>
      </c>
      <c r="BI16" s="69" t="str">
        <f t="shared" si="103"/>
        <v/>
      </c>
      <c r="BJ16" s="67" t="str">
        <f t="shared" si="104"/>
        <v/>
      </c>
      <c r="BK16" s="66" t="str">
        <f t="shared" si="105"/>
        <v/>
      </c>
      <c r="BL16" s="67" t="str">
        <f t="shared" si="106"/>
        <v/>
      </c>
      <c r="BM16" s="66" t="str">
        <f t="shared" si="107"/>
        <v/>
      </c>
      <c r="BN16" s="93"/>
      <c r="BO16" s="68"/>
      <c r="BP16" s="94"/>
      <c r="BQ16" s="67" t="str">
        <f t="shared" si="108"/>
        <v/>
      </c>
      <c r="BR16" s="69" t="str">
        <f t="shared" si="36"/>
        <v/>
      </c>
      <c r="BS16" s="67" t="str">
        <f t="shared" si="37"/>
        <v/>
      </c>
      <c r="BT16" s="66" t="str">
        <f t="shared" si="38"/>
        <v/>
      </c>
      <c r="BU16" s="67" t="str">
        <f t="shared" si="39"/>
        <v/>
      </c>
      <c r="BV16" s="66" t="str">
        <f t="shared" si="109"/>
        <v/>
      </c>
      <c r="BW16" s="93"/>
      <c r="BX16" s="96"/>
      <c r="BY16" s="67" t="str">
        <f t="shared" si="110"/>
        <v/>
      </c>
      <c r="BZ16" s="69" t="str">
        <f t="shared" si="111"/>
        <v/>
      </c>
      <c r="CA16" s="67" t="str">
        <f t="shared" si="112"/>
        <v/>
      </c>
      <c r="CB16" s="66" t="str">
        <f t="shared" si="113"/>
        <v/>
      </c>
      <c r="CC16" s="67" t="str">
        <f t="shared" si="114"/>
        <v/>
      </c>
      <c r="CD16" s="66" t="str">
        <f t="shared" si="115"/>
        <v/>
      </c>
      <c r="CE16" s="93"/>
      <c r="CF16" s="95"/>
      <c r="CG16" s="94"/>
      <c r="CH16" s="67" t="str">
        <f t="shared" si="116"/>
        <v/>
      </c>
      <c r="CI16" s="69" t="str">
        <f t="shared" si="48"/>
        <v/>
      </c>
      <c r="CJ16" s="67" t="str">
        <f t="shared" si="49"/>
        <v/>
      </c>
      <c r="CK16" s="66" t="str">
        <f t="shared" si="50"/>
        <v/>
      </c>
      <c r="CL16" s="67" t="str">
        <f t="shared" si="51"/>
        <v/>
      </c>
      <c r="CM16" s="66" t="str">
        <f t="shared" si="117"/>
        <v/>
      </c>
      <c r="CN16" s="93"/>
      <c r="CO16" s="96"/>
      <c r="CP16" s="67" t="str">
        <f t="shared" si="118"/>
        <v/>
      </c>
      <c r="CQ16" s="69" t="str">
        <f t="shared" si="119"/>
        <v/>
      </c>
      <c r="CR16" s="67" t="str">
        <f t="shared" si="120"/>
        <v/>
      </c>
      <c r="CS16" s="66" t="str">
        <f t="shared" si="121"/>
        <v/>
      </c>
      <c r="CT16" s="67" t="str">
        <f t="shared" si="122"/>
        <v/>
      </c>
      <c r="CU16" s="66" t="str">
        <f t="shared" si="123"/>
        <v/>
      </c>
      <c r="CV16" s="93"/>
      <c r="CW16" s="95"/>
      <c r="CX16" s="94"/>
      <c r="CY16" s="67" t="str">
        <f t="shared" si="124"/>
        <v/>
      </c>
      <c r="CZ16" s="69" t="str">
        <f t="shared" si="60"/>
        <v/>
      </c>
      <c r="DA16" s="67" t="str">
        <f t="shared" si="61"/>
        <v/>
      </c>
      <c r="DB16" s="66" t="str">
        <f t="shared" si="62"/>
        <v/>
      </c>
      <c r="DC16" s="67" t="str">
        <f t="shared" si="63"/>
        <v/>
      </c>
      <c r="DD16" s="66" t="str">
        <f t="shared" si="125"/>
        <v/>
      </c>
      <c r="DE16" s="93"/>
      <c r="DF16" s="38"/>
    </row>
    <row r="17" spans="1:110" s="6" customFormat="1" ht="15.75" customHeight="1" x14ac:dyDescent="0.25">
      <c r="A17" s="73">
        <v>5</v>
      </c>
      <c r="B17" s="72" t="s">
        <v>85</v>
      </c>
      <c r="C17" s="66" t="s">
        <v>83</v>
      </c>
      <c r="D17" s="71">
        <f t="shared" ref="D17" si="126">SUM(H17,Y17,AP17,BG17,BX17,CO17)</f>
        <v>0</v>
      </c>
      <c r="E17" s="71">
        <f t="shared" ref="E17" si="127">SUM(P17,AG17,AX17,BO17,CF17,CW17)</f>
        <v>15</v>
      </c>
      <c r="F17" s="71">
        <f t="shared" ref="F17" si="128">SUM(Q17,AH17,AY17,BP17,CG17,CX17)</f>
        <v>0</v>
      </c>
      <c r="G17" s="44">
        <f t="shared" ref="G17" si="129">SUM(O17,X17,AF17,AO17,AW17,BF17,BN17,BW17,CE17,CN17,CV17,DE17)</f>
        <v>1</v>
      </c>
      <c r="H17" s="73"/>
      <c r="I17" s="67" t="str">
        <f t="shared" si="88"/>
        <v/>
      </c>
      <c r="J17" s="69" t="str">
        <f t="shared" si="89"/>
        <v/>
      </c>
      <c r="K17" s="67" t="str">
        <f t="shared" si="90"/>
        <v/>
      </c>
      <c r="L17" s="66" t="str">
        <f t="shared" si="91"/>
        <v/>
      </c>
      <c r="M17" s="67" t="str">
        <f t="shared" si="92"/>
        <v/>
      </c>
      <c r="N17" s="66" t="str">
        <f t="shared" si="93"/>
        <v/>
      </c>
      <c r="O17" s="93"/>
      <c r="P17" s="49"/>
      <c r="Q17" s="94"/>
      <c r="R17" s="67" t="str">
        <f t="shared" si="94"/>
        <v/>
      </c>
      <c r="S17" s="69" t="str">
        <f t="shared" si="70"/>
        <v/>
      </c>
      <c r="T17" s="67" t="str">
        <f t="shared" si="71"/>
        <v/>
      </c>
      <c r="U17" s="66" t="str">
        <f t="shared" si="72"/>
        <v/>
      </c>
      <c r="V17" s="67" t="str">
        <f t="shared" si="73"/>
        <v/>
      </c>
      <c r="W17" s="66" t="str">
        <f t="shared" si="95"/>
        <v/>
      </c>
      <c r="X17" s="93"/>
      <c r="Y17" s="96"/>
      <c r="Z17" s="67" t="str">
        <f t="shared" si="74"/>
        <v/>
      </c>
      <c r="AA17" s="69" t="str">
        <f t="shared" si="75"/>
        <v/>
      </c>
      <c r="AB17" s="67" t="str">
        <f t="shared" si="76"/>
        <v/>
      </c>
      <c r="AC17" s="66" t="str">
        <f t="shared" si="77"/>
        <v/>
      </c>
      <c r="AD17" s="67" t="str">
        <f t="shared" si="78"/>
        <v/>
      </c>
      <c r="AE17" s="66" t="str">
        <f t="shared" si="79"/>
        <v/>
      </c>
      <c r="AF17" s="93"/>
      <c r="AG17" s="95">
        <v>15</v>
      </c>
      <c r="AH17" s="94"/>
      <c r="AI17" s="67">
        <f t="shared" si="80"/>
        <v>0.6</v>
      </c>
      <c r="AJ17" s="69">
        <f t="shared" si="15"/>
        <v>5</v>
      </c>
      <c r="AK17" s="67">
        <f t="shared" si="16"/>
        <v>0.2</v>
      </c>
      <c r="AL17" s="66">
        <f t="shared" si="17"/>
        <v>5</v>
      </c>
      <c r="AM17" s="67">
        <f t="shared" si="18"/>
        <v>0.2</v>
      </c>
      <c r="AN17" s="66">
        <f t="shared" si="81"/>
        <v>25</v>
      </c>
      <c r="AO17" s="105">
        <v>1</v>
      </c>
      <c r="AP17" s="70"/>
      <c r="AQ17" s="67" t="str">
        <f t="shared" si="96"/>
        <v/>
      </c>
      <c r="AR17" s="69" t="str">
        <f t="shared" si="97"/>
        <v/>
      </c>
      <c r="AS17" s="67" t="str">
        <f t="shared" si="98"/>
        <v/>
      </c>
      <c r="AT17" s="66" t="str">
        <f t="shared" si="99"/>
        <v/>
      </c>
      <c r="AU17" s="67" t="str">
        <f t="shared" si="100"/>
        <v/>
      </c>
      <c r="AV17" s="66" t="str">
        <f t="shared" si="101"/>
        <v/>
      </c>
      <c r="AW17" s="93"/>
      <c r="AX17" s="68"/>
      <c r="AY17" s="94"/>
      <c r="AZ17" s="67" t="str">
        <f t="shared" si="82"/>
        <v/>
      </c>
      <c r="BA17" s="69" t="str">
        <f t="shared" si="25"/>
        <v/>
      </c>
      <c r="BB17" s="67" t="str">
        <f t="shared" si="26"/>
        <v/>
      </c>
      <c r="BC17" s="66" t="str">
        <f t="shared" si="27"/>
        <v/>
      </c>
      <c r="BD17" s="67" t="str">
        <f t="shared" si="28"/>
        <v/>
      </c>
      <c r="BE17" s="66" t="str">
        <f t="shared" si="83"/>
        <v/>
      </c>
      <c r="BF17" s="44"/>
      <c r="BG17" s="96"/>
      <c r="BH17" s="67" t="str">
        <f t="shared" si="102"/>
        <v/>
      </c>
      <c r="BI17" s="69" t="str">
        <f t="shared" si="103"/>
        <v/>
      </c>
      <c r="BJ17" s="67" t="str">
        <f t="shared" si="104"/>
        <v/>
      </c>
      <c r="BK17" s="66" t="str">
        <f t="shared" si="105"/>
        <v/>
      </c>
      <c r="BL17" s="67" t="str">
        <f t="shared" si="106"/>
        <v/>
      </c>
      <c r="BM17" s="66" t="str">
        <f t="shared" si="107"/>
        <v/>
      </c>
      <c r="BN17" s="93"/>
      <c r="BO17" s="68"/>
      <c r="BP17" s="94"/>
      <c r="BQ17" s="67" t="str">
        <f t="shared" si="108"/>
        <v/>
      </c>
      <c r="BR17" s="69" t="str">
        <f t="shared" si="36"/>
        <v/>
      </c>
      <c r="BS17" s="67" t="str">
        <f t="shared" si="37"/>
        <v/>
      </c>
      <c r="BT17" s="66" t="str">
        <f t="shared" si="38"/>
        <v/>
      </c>
      <c r="BU17" s="67" t="str">
        <f t="shared" si="39"/>
        <v/>
      </c>
      <c r="BV17" s="66" t="str">
        <f t="shared" si="109"/>
        <v/>
      </c>
      <c r="BW17" s="93"/>
      <c r="BX17" s="96"/>
      <c r="BY17" s="67" t="str">
        <f t="shared" si="110"/>
        <v/>
      </c>
      <c r="BZ17" s="69" t="str">
        <f t="shared" si="111"/>
        <v/>
      </c>
      <c r="CA17" s="67" t="str">
        <f t="shared" si="112"/>
        <v/>
      </c>
      <c r="CB17" s="66" t="str">
        <f t="shared" si="113"/>
        <v/>
      </c>
      <c r="CC17" s="67" t="str">
        <f t="shared" si="114"/>
        <v/>
      </c>
      <c r="CD17" s="66" t="str">
        <f t="shared" si="115"/>
        <v/>
      </c>
      <c r="CE17" s="93"/>
      <c r="CF17" s="95"/>
      <c r="CG17" s="94"/>
      <c r="CH17" s="67" t="str">
        <f t="shared" si="116"/>
        <v/>
      </c>
      <c r="CI17" s="69" t="str">
        <f t="shared" si="48"/>
        <v/>
      </c>
      <c r="CJ17" s="67" t="str">
        <f t="shared" si="49"/>
        <v/>
      </c>
      <c r="CK17" s="66" t="str">
        <f t="shared" si="50"/>
        <v/>
      </c>
      <c r="CL17" s="67" t="str">
        <f t="shared" si="51"/>
        <v/>
      </c>
      <c r="CM17" s="66" t="str">
        <f t="shared" si="117"/>
        <v/>
      </c>
      <c r="CN17" s="93"/>
      <c r="CO17" s="96"/>
      <c r="CP17" s="67" t="str">
        <f t="shared" si="118"/>
        <v/>
      </c>
      <c r="CQ17" s="69" t="str">
        <f t="shared" si="119"/>
        <v/>
      </c>
      <c r="CR17" s="67" t="str">
        <f t="shared" si="120"/>
        <v/>
      </c>
      <c r="CS17" s="66" t="str">
        <f t="shared" si="121"/>
        <v/>
      </c>
      <c r="CT17" s="67" t="str">
        <f t="shared" si="122"/>
        <v/>
      </c>
      <c r="CU17" s="66" t="str">
        <f t="shared" si="123"/>
        <v/>
      </c>
      <c r="CV17" s="93"/>
      <c r="CW17" s="95"/>
      <c r="CX17" s="94"/>
      <c r="CY17" s="67" t="str">
        <f t="shared" si="124"/>
        <v/>
      </c>
      <c r="CZ17" s="69" t="str">
        <f t="shared" si="60"/>
        <v/>
      </c>
      <c r="DA17" s="67" t="str">
        <f t="shared" si="61"/>
        <v/>
      </c>
      <c r="DB17" s="66" t="str">
        <f t="shared" si="62"/>
        <v/>
      </c>
      <c r="DC17" s="67" t="str">
        <f t="shared" si="63"/>
        <v/>
      </c>
      <c r="DD17" s="66" t="str">
        <f t="shared" si="125"/>
        <v/>
      </c>
      <c r="DE17" s="93"/>
      <c r="DF17" s="38"/>
    </row>
    <row r="18" spans="1:110" s="92" customFormat="1" ht="15.75" customHeight="1" x14ac:dyDescent="0.25">
      <c r="A18" s="73">
        <v>6</v>
      </c>
      <c r="B18" s="72" t="s">
        <v>86</v>
      </c>
      <c r="C18" s="66" t="s">
        <v>12</v>
      </c>
      <c r="D18" s="71">
        <f t="shared" si="0"/>
        <v>0</v>
      </c>
      <c r="E18" s="71">
        <f>SUM(P18,AG18,AX18,BO18,CF18,CW18)</f>
        <v>30</v>
      </c>
      <c r="F18" s="71">
        <f>SUM(Q18,AH18,AY18,BP18,CG18,CX18)</f>
        <v>0</v>
      </c>
      <c r="G18" s="44">
        <f t="shared" si="1"/>
        <v>0</v>
      </c>
      <c r="H18" s="73"/>
      <c r="I18" s="67" t="str">
        <f t="shared" si="88"/>
        <v/>
      </c>
      <c r="J18" s="69" t="str">
        <f t="shared" si="89"/>
        <v/>
      </c>
      <c r="K18" s="67" t="str">
        <f t="shared" si="90"/>
        <v/>
      </c>
      <c r="L18" s="66" t="str">
        <f t="shared" si="91"/>
        <v/>
      </c>
      <c r="M18" s="67" t="str">
        <f t="shared" si="92"/>
        <v/>
      </c>
      <c r="N18" s="66" t="str">
        <f t="shared" si="93"/>
        <v/>
      </c>
      <c r="O18" s="93"/>
      <c r="P18" s="49"/>
      <c r="Q18" s="94"/>
      <c r="R18" s="67" t="str">
        <f t="shared" si="94"/>
        <v/>
      </c>
      <c r="S18" s="69" t="str">
        <f t="shared" si="70"/>
        <v/>
      </c>
      <c r="T18" s="67" t="str">
        <f t="shared" si="71"/>
        <v/>
      </c>
      <c r="U18" s="66" t="str">
        <f t="shared" si="72"/>
        <v/>
      </c>
      <c r="V18" s="67" t="str">
        <f t="shared" si="73"/>
        <v/>
      </c>
      <c r="W18" s="66" t="str">
        <f t="shared" si="95"/>
        <v/>
      </c>
      <c r="X18" s="93"/>
      <c r="Y18" s="96"/>
      <c r="Z18" s="67" t="str">
        <f t="shared" si="74"/>
        <v/>
      </c>
      <c r="AA18" s="69" t="str">
        <f t="shared" si="75"/>
        <v/>
      </c>
      <c r="AB18" s="67" t="str">
        <f t="shared" si="76"/>
        <v/>
      </c>
      <c r="AC18" s="66" t="str">
        <f t="shared" si="77"/>
        <v/>
      </c>
      <c r="AD18" s="67" t="str">
        <f t="shared" si="78"/>
        <v/>
      </c>
      <c r="AE18" s="66" t="str">
        <f t="shared" si="79"/>
        <v/>
      </c>
      <c r="AF18" s="93"/>
      <c r="AG18" s="95">
        <v>30</v>
      </c>
      <c r="AH18" s="94"/>
      <c r="AI18" s="67" t="str">
        <f t="shared" si="80"/>
        <v/>
      </c>
      <c r="AJ18" s="69" t="str">
        <f t="shared" si="15"/>
        <v/>
      </c>
      <c r="AK18" s="67" t="str">
        <f t="shared" si="16"/>
        <v/>
      </c>
      <c r="AL18" s="66" t="str">
        <f t="shared" si="17"/>
        <v/>
      </c>
      <c r="AM18" s="67" t="str">
        <f t="shared" si="18"/>
        <v/>
      </c>
      <c r="AN18" s="66" t="str">
        <f t="shared" si="81"/>
        <v/>
      </c>
      <c r="AO18" s="105">
        <v>0</v>
      </c>
      <c r="AP18" s="70"/>
      <c r="AQ18" s="67" t="str">
        <f t="shared" si="96"/>
        <v/>
      </c>
      <c r="AR18" s="69" t="str">
        <f t="shared" si="97"/>
        <v/>
      </c>
      <c r="AS18" s="67" t="str">
        <f t="shared" si="98"/>
        <v/>
      </c>
      <c r="AT18" s="66" t="str">
        <f t="shared" si="99"/>
        <v/>
      </c>
      <c r="AU18" s="67" t="str">
        <f t="shared" si="100"/>
        <v/>
      </c>
      <c r="AV18" s="66" t="str">
        <f t="shared" si="101"/>
        <v/>
      </c>
      <c r="AW18" s="93"/>
      <c r="AX18" s="95"/>
      <c r="AY18" s="94"/>
      <c r="AZ18" s="67" t="str">
        <f t="shared" si="82"/>
        <v/>
      </c>
      <c r="BA18" s="69" t="str">
        <f t="shared" si="25"/>
        <v/>
      </c>
      <c r="BB18" s="67" t="str">
        <f t="shared" si="26"/>
        <v/>
      </c>
      <c r="BC18" s="66" t="str">
        <f t="shared" si="27"/>
        <v/>
      </c>
      <c r="BD18" s="67" t="str">
        <f t="shared" si="28"/>
        <v/>
      </c>
      <c r="BE18" s="66" t="str">
        <f t="shared" si="83"/>
        <v/>
      </c>
      <c r="BF18" s="105"/>
      <c r="BG18" s="96"/>
      <c r="BH18" s="67" t="str">
        <f t="shared" si="102"/>
        <v/>
      </c>
      <c r="BI18" s="69" t="str">
        <f t="shared" si="103"/>
        <v/>
      </c>
      <c r="BJ18" s="67" t="str">
        <f t="shared" si="104"/>
        <v/>
      </c>
      <c r="BK18" s="66" t="str">
        <f t="shared" si="105"/>
        <v/>
      </c>
      <c r="BL18" s="67" t="str">
        <f t="shared" si="106"/>
        <v/>
      </c>
      <c r="BM18" s="66" t="str">
        <f t="shared" si="107"/>
        <v/>
      </c>
      <c r="BN18" s="93"/>
      <c r="BO18" s="68"/>
      <c r="BP18" s="94"/>
      <c r="BQ18" s="67" t="str">
        <f t="shared" si="108"/>
        <v/>
      </c>
      <c r="BR18" s="69" t="str">
        <f t="shared" si="36"/>
        <v/>
      </c>
      <c r="BS18" s="67" t="str">
        <f t="shared" si="37"/>
        <v/>
      </c>
      <c r="BT18" s="66" t="str">
        <f t="shared" si="38"/>
        <v/>
      </c>
      <c r="BU18" s="67" t="str">
        <f t="shared" si="39"/>
        <v/>
      </c>
      <c r="BV18" s="66" t="str">
        <f t="shared" si="109"/>
        <v/>
      </c>
      <c r="BW18" s="93"/>
      <c r="BX18" s="96"/>
      <c r="BY18" s="67" t="str">
        <f t="shared" si="110"/>
        <v/>
      </c>
      <c r="BZ18" s="69" t="str">
        <f t="shared" si="111"/>
        <v/>
      </c>
      <c r="CA18" s="67" t="str">
        <f t="shared" si="112"/>
        <v/>
      </c>
      <c r="CB18" s="66" t="str">
        <f t="shared" si="113"/>
        <v/>
      </c>
      <c r="CC18" s="67" t="str">
        <f t="shared" si="114"/>
        <v/>
      </c>
      <c r="CD18" s="66" t="str">
        <f t="shared" si="115"/>
        <v/>
      </c>
      <c r="CE18" s="93"/>
      <c r="CF18" s="95"/>
      <c r="CG18" s="94"/>
      <c r="CH18" s="67" t="str">
        <f t="shared" si="116"/>
        <v/>
      </c>
      <c r="CI18" s="69" t="str">
        <f t="shared" si="48"/>
        <v/>
      </c>
      <c r="CJ18" s="67" t="str">
        <f t="shared" si="49"/>
        <v/>
      </c>
      <c r="CK18" s="66" t="str">
        <f t="shared" si="50"/>
        <v/>
      </c>
      <c r="CL18" s="67" t="str">
        <f t="shared" si="51"/>
        <v/>
      </c>
      <c r="CM18" s="66" t="str">
        <f t="shared" si="117"/>
        <v/>
      </c>
      <c r="CN18" s="93"/>
      <c r="CO18" s="96"/>
      <c r="CP18" s="67" t="str">
        <f t="shared" si="118"/>
        <v/>
      </c>
      <c r="CQ18" s="69" t="str">
        <f t="shared" si="119"/>
        <v/>
      </c>
      <c r="CR18" s="67" t="str">
        <f t="shared" si="120"/>
        <v/>
      </c>
      <c r="CS18" s="66" t="str">
        <f t="shared" si="121"/>
        <v/>
      </c>
      <c r="CT18" s="67" t="str">
        <f t="shared" si="122"/>
        <v/>
      </c>
      <c r="CU18" s="66" t="str">
        <f t="shared" si="123"/>
        <v/>
      </c>
      <c r="CV18" s="93"/>
      <c r="CW18" s="95"/>
      <c r="CX18" s="94"/>
      <c r="CY18" s="67" t="str">
        <f t="shared" si="124"/>
        <v/>
      </c>
      <c r="CZ18" s="69" t="str">
        <f t="shared" si="60"/>
        <v/>
      </c>
      <c r="DA18" s="67" t="str">
        <f t="shared" si="61"/>
        <v/>
      </c>
      <c r="DB18" s="66" t="str">
        <f t="shared" si="62"/>
        <v/>
      </c>
      <c r="DC18" s="67" t="str">
        <f t="shared" si="63"/>
        <v/>
      </c>
      <c r="DD18" s="66" t="str">
        <f t="shared" si="125"/>
        <v/>
      </c>
      <c r="DE18" s="93"/>
      <c r="DF18" s="123"/>
    </row>
    <row r="19" spans="1:110" s="92" customFormat="1" ht="15.75" customHeight="1" x14ac:dyDescent="0.25">
      <c r="A19" s="73">
        <v>7</v>
      </c>
      <c r="B19" s="72" t="s">
        <v>87</v>
      </c>
      <c r="C19" s="66" t="s">
        <v>12</v>
      </c>
      <c r="D19" s="71">
        <f t="shared" ref="D19" si="130">SUM(H19,Y19,AP19,BG19,BX19,CO19)</f>
        <v>0</v>
      </c>
      <c r="E19" s="71">
        <f t="shared" ref="E19" si="131">SUM(P19,AG19,AX19,BO19,CF19,CW19)</f>
        <v>30</v>
      </c>
      <c r="F19" s="71">
        <f t="shared" ref="F19" si="132">SUM(Q19,AH19,AY19,BP19,CG19,CX19)</f>
        <v>0</v>
      </c>
      <c r="G19" s="44">
        <f t="shared" ref="G19" si="133">SUM(O19,X19,AF19,AO19,AW19,BF19,BN19,BW19,CE19,CN19,CV19,DE19)</f>
        <v>0</v>
      </c>
      <c r="H19" s="73"/>
      <c r="I19" s="67" t="str">
        <f t="shared" si="88"/>
        <v/>
      </c>
      <c r="J19" s="69" t="str">
        <f t="shared" si="89"/>
        <v/>
      </c>
      <c r="K19" s="67" t="str">
        <f t="shared" si="90"/>
        <v/>
      </c>
      <c r="L19" s="66" t="str">
        <f t="shared" si="91"/>
        <v/>
      </c>
      <c r="M19" s="67" t="str">
        <f t="shared" si="92"/>
        <v/>
      </c>
      <c r="N19" s="66" t="str">
        <f t="shared" si="93"/>
        <v/>
      </c>
      <c r="O19" s="93"/>
      <c r="P19" s="49"/>
      <c r="Q19" s="94"/>
      <c r="R19" s="67" t="str">
        <f t="shared" si="94"/>
        <v/>
      </c>
      <c r="S19" s="69" t="str">
        <f t="shared" si="70"/>
        <v/>
      </c>
      <c r="T19" s="67" t="str">
        <f t="shared" si="71"/>
        <v/>
      </c>
      <c r="U19" s="66" t="str">
        <f t="shared" si="72"/>
        <v/>
      </c>
      <c r="V19" s="67" t="str">
        <f t="shared" si="73"/>
        <v/>
      </c>
      <c r="W19" s="66" t="str">
        <f t="shared" si="95"/>
        <v/>
      </c>
      <c r="X19" s="93"/>
      <c r="Y19" s="96"/>
      <c r="Z19" s="67" t="str">
        <f t="shared" si="74"/>
        <v/>
      </c>
      <c r="AA19" s="69" t="str">
        <f t="shared" si="75"/>
        <v/>
      </c>
      <c r="AB19" s="67" t="str">
        <f t="shared" si="76"/>
        <v/>
      </c>
      <c r="AC19" s="66" t="str">
        <f t="shared" si="77"/>
        <v/>
      </c>
      <c r="AD19" s="67" t="str">
        <f t="shared" si="78"/>
        <v/>
      </c>
      <c r="AE19" s="66" t="str">
        <f t="shared" si="79"/>
        <v/>
      </c>
      <c r="AF19" s="93"/>
      <c r="AG19" s="95"/>
      <c r="AH19" s="94"/>
      <c r="AI19" s="67" t="str">
        <f t="shared" si="80"/>
        <v/>
      </c>
      <c r="AJ19" s="69" t="str">
        <f t="shared" si="15"/>
        <v/>
      </c>
      <c r="AK19" s="67" t="str">
        <f t="shared" si="16"/>
        <v/>
      </c>
      <c r="AL19" s="66" t="str">
        <f t="shared" si="17"/>
        <v/>
      </c>
      <c r="AM19" s="67" t="str">
        <f t="shared" si="18"/>
        <v/>
      </c>
      <c r="AN19" s="66" t="str">
        <f t="shared" si="81"/>
        <v/>
      </c>
      <c r="AO19" s="105"/>
      <c r="AP19" s="70"/>
      <c r="AQ19" s="67" t="str">
        <f t="shared" si="96"/>
        <v/>
      </c>
      <c r="AR19" s="69" t="str">
        <f t="shared" si="97"/>
        <v/>
      </c>
      <c r="AS19" s="67" t="str">
        <f t="shared" si="98"/>
        <v/>
      </c>
      <c r="AT19" s="66" t="str">
        <f t="shared" si="99"/>
        <v/>
      </c>
      <c r="AU19" s="67" t="str">
        <f t="shared" si="100"/>
        <v/>
      </c>
      <c r="AV19" s="66" t="str">
        <f t="shared" si="101"/>
        <v/>
      </c>
      <c r="AW19" s="93"/>
      <c r="AX19" s="95">
        <v>30</v>
      </c>
      <c r="AY19" s="94"/>
      <c r="AZ19" s="67" t="str">
        <f t="shared" si="82"/>
        <v/>
      </c>
      <c r="BA19" s="69" t="str">
        <f t="shared" si="25"/>
        <v/>
      </c>
      <c r="BB19" s="67" t="str">
        <f t="shared" si="26"/>
        <v/>
      </c>
      <c r="BC19" s="66" t="str">
        <f t="shared" si="27"/>
        <v/>
      </c>
      <c r="BD19" s="67" t="str">
        <f t="shared" si="28"/>
        <v/>
      </c>
      <c r="BE19" s="66" t="str">
        <f t="shared" si="83"/>
        <v/>
      </c>
      <c r="BF19" s="105">
        <v>0</v>
      </c>
      <c r="BG19" s="96"/>
      <c r="BH19" s="67" t="str">
        <f t="shared" ref="BH19:BH22" si="134">IF(BN19&gt;0,BG19/25,"")</f>
        <v/>
      </c>
      <c r="BI19" s="69" t="str">
        <f t="shared" ref="BI19:BI22" si="135">IF(BN19&gt;0,BG19/2,"")</f>
        <v/>
      </c>
      <c r="BJ19" s="67" t="str">
        <f t="shared" ref="BJ19:BJ22" si="136">IF(BN19&gt;0,BI19/25,"")</f>
        <v/>
      </c>
      <c r="BK19" s="66" t="str">
        <f t="shared" ref="BK19:BK22" si="137">IF(BN19&gt;0,BM19-BG19-BI19,"")</f>
        <v/>
      </c>
      <c r="BL19" s="67" t="str">
        <f t="shared" ref="BL19:BL22" si="138">IF(BN19&gt;0,BK19/25,"")</f>
        <v/>
      </c>
      <c r="BM19" s="66" t="str">
        <f t="shared" ref="BM19:BM22" si="139">IF(BN19&gt;0,BN19*25,"")</f>
        <v/>
      </c>
      <c r="BN19" s="93"/>
      <c r="BO19" s="68"/>
      <c r="BP19" s="94"/>
      <c r="BQ19" s="67" t="str">
        <f t="shared" si="108"/>
        <v/>
      </c>
      <c r="BR19" s="69" t="str">
        <f t="shared" si="36"/>
        <v/>
      </c>
      <c r="BS19" s="67" t="str">
        <f t="shared" si="37"/>
        <v/>
      </c>
      <c r="BT19" s="66" t="str">
        <f t="shared" si="38"/>
        <v/>
      </c>
      <c r="BU19" s="67" t="str">
        <f t="shared" si="39"/>
        <v/>
      </c>
      <c r="BV19" s="66" t="str">
        <f t="shared" si="109"/>
        <v/>
      </c>
      <c r="BW19" s="93"/>
      <c r="BX19" s="96"/>
      <c r="BY19" s="67" t="str">
        <f t="shared" si="110"/>
        <v/>
      </c>
      <c r="BZ19" s="69" t="str">
        <f t="shared" si="111"/>
        <v/>
      </c>
      <c r="CA19" s="67" t="str">
        <f t="shared" si="112"/>
        <v/>
      </c>
      <c r="CB19" s="66" t="str">
        <f t="shared" si="113"/>
        <v/>
      </c>
      <c r="CC19" s="67" t="str">
        <f t="shared" si="114"/>
        <v/>
      </c>
      <c r="CD19" s="66" t="str">
        <f t="shared" si="115"/>
        <v/>
      </c>
      <c r="CE19" s="93"/>
      <c r="CF19" s="95"/>
      <c r="CG19" s="94"/>
      <c r="CH19" s="67" t="str">
        <f t="shared" si="116"/>
        <v/>
      </c>
      <c r="CI19" s="69" t="str">
        <f t="shared" si="48"/>
        <v/>
      </c>
      <c r="CJ19" s="67" t="str">
        <f t="shared" si="49"/>
        <v/>
      </c>
      <c r="CK19" s="66" t="str">
        <f t="shared" si="50"/>
        <v/>
      </c>
      <c r="CL19" s="67" t="str">
        <f t="shared" si="51"/>
        <v/>
      </c>
      <c r="CM19" s="66" t="str">
        <f t="shared" si="117"/>
        <v/>
      </c>
      <c r="CN19" s="93"/>
      <c r="CO19" s="96"/>
      <c r="CP19" s="67" t="str">
        <f t="shared" si="118"/>
        <v/>
      </c>
      <c r="CQ19" s="69" t="str">
        <f t="shared" si="119"/>
        <v/>
      </c>
      <c r="CR19" s="67" t="str">
        <f t="shared" si="120"/>
        <v/>
      </c>
      <c r="CS19" s="66" t="str">
        <f t="shared" si="121"/>
        <v/>
      </c>
      <c r="CT19" s="67" t="str">
        <f t="shared" si="122"/>
        <v/>
      </c>
      <c r="CU19" s="66" t="str">
        <f t="shared" si="123"/>
        <v/>
      </c>
      <c r="CV19" s="93"/>
      <c r="CW19" s="95"/>
      <c r="CX19" s="94"/>
      <c r="CY19" s="67" t="str">
        <f t="shared" si="124"/>
        <v/>
      </c>
      <c r="CZ19" s="69" t="str">
        <f t="shared" si="60"/>
        <v/>
      </c>
      <c r="DA19" s="67" t="str">
        <f t="shared" si="61"/>
        <v/>
      </c>
      <c r="DB19" s="66" t="str">
        <f t="shared" si="62"/>
        <v/>
      </c>
      <c r="DC19" s="67" t="str">
        <f t="shared" si="63"/>
        <v/>
      </c>
      <c r="DD19" s="66" t="str">
        <f t="shared" si="125"/>
        <v/>
      </c>
      <c r="DE19" s="93"/>
      <c r="DF19" s="123"/>
    </row>
    <row r="20" spans="1:110" s="92" customFormat="1" ht="42" customHeight="1" x14ac:dyDescent="0.25">
      <c r="A20" s="73">
        <v>8</v>
      </c>
      <c r="B20" s="72" t="s">
        <v>63</v>
      </c>
      <c r="C20" s="66" t="s">
        <v>83</v>
      </c>
      <c r="D20" s="71">
        <f t="shared" si="0"/>
        <v>0</v>
      </c>
      <c r="E20" s="71">
        <f t="shared" ref="E20:F23" si="140">SUM(P20,AG20,AX20,BO20,CF20,CW20)</f>
        <v>0</v>
      </c>
      <c r="F20" s="71">
        <f t="shared" si="140"/>
        <v>15</v>
      </c>
      <c r="G20" s="44">
        <f t="shared" si="1"/>
        <v>1</v>
      </c>
      <c r="H20" s="73"/>
      <c r="I20" s="67" t="str">
        <f t="shared" si="88"/>
        <v/>
      </c>
      <c r="J20" s="69" t="str">
        <f t="shared" si="89"/>
        <v/>
      </c>
      <c r="K20" s="67" t="str">
        <f t="shared" si="90"/>
        <v/>
      </c>
      <c r="L20" s="66" t="str">
        <f t="shared" si="91"/>
        <v/>
      </c>
      <c r="M20" s="67" t="str">
        <f t="shared" si="92"/>
        <v/>
      </c>
      <c r="N20" s="66" t="str">
        <f t="shared" si="93"/>
        <v/>
      </c>
      <c r="O20" s="93"/>
      <c r="P20" s="49"/>
      <c r="Q20" s="94"/>
      <c r="R20" s="67" t="str">
        <f t="shared" si="94"/>
        <v/>
      </c>
      <c r="S20" s="69" t="str">
        <f t="shared" si="70"/>
        <v/>
      </c>
      <c r="T20" s="67" t="str">
        <f t="shared" si="71"/>
        <v/>
      </c>
      <c r="U20" s="66" t="str">
        <f t="shared" si="72"/>
        <v/>
      </c>
      <c r="V20" s="67" t="str">
        <f t="shared" si="73"/>
        <v/>
      </c>
      <c r="W20" s="66" t="str">
        <f t="shared" si="95"/>
        <v/>
      </c>
      <c r="X20" s="93"/>
      <c r="Y20" s="96"/>
      <c r="Z20" s="67" t="str">
        <f t="shared" si="74"/>
        <v/>
      </c>
      <c r="AA20" s="69" t="str">
        <f t="shared" si="75"/>
        <v/>
      </c>
      <c r="AB20" s="67" t="str">
        <f t="shared" si="76"/>
        <v/>
      </c>
      <c r="AC20" s="66" t="str">
        <f t="shared" si="77"/>
        <v/>
      </c>
      <c r="AD20" s="67" t="str">
        <f t="shared" si="78"/>
        <v/>
      </c>
      <c r="AE20" s="66" t="str">
        <f t="shared" si="79"/>
        <v/>
      </c>
      <c r="AF20" s="93"/>
      <c r="AG20" s="95"/>
      <c r="AH20" s="94"/>
      <c r="AI20" s="67" t="str">
        <f t="shared" si="80"/>
        <v/>
      </c>
      <c r="AJ20" s="69" t="str">
        <f t="shared" si="15"/>
        <v/>
      </c>
      <c r="AK20" s="67" t="str">
        <f t="shared" si="16"/>
        <v/>
      </c>
      <c r="AL20" s="66" t="str">
        <f t="shared" si="17"/>
        <v/>
      </c>
      <c r="AM20" s="67" t="str">
        <f t="shared" si="18"/>
        <v/>
      </c>
      <c r="AN20" s="66" t="str">
        <f t="shared" si="81"/>
        <v/>
      </c>
      <c r="AO20" s="105"/>
      <c r="AP20" s="70"/>
      <c r="AQ20" s="67" t="str">
        <f t="shared" si="96"/>
        <v/>
      </c>
      <c r="AR20" s="69" t="str">
        <f t="shared" si="97"/>
        <v/>
      </c>
      <c r="AS20" s="67" t="str">
        <f t="shared" si="98"/>
        <v/>
      </c>
      <c r="AT20" s="66" t="str">
        <f t="shared" si="99"/>
        <v/>
      </c>
      <c r="AU20" s="67" t="str">
        <f t="shared" si="100"/>
        <v/>
      </c>
      <c r="AV20" s="66" t="str">
        <f t="shared" si="101"/>
        <v/>
      </c>
      <c r="AW20" s="93"/>
      <c r="AX20" s="95"/>
      <c r="AY20" s="94"/>
      <c r="AZ20" s="67" t="str">
        <f t="shared" si="82"/>
        <v/>
      </c>
      <c r="BA20" s="69" t="str">
        <f t="shared" si="25"/>
        <v/>
      </c>
      <c r="BB20" s="67" t="str">
        <f t="shared" si="26"/>
        <v/>
      </c>
      <c r="BC20" s="66" t="str">
        <f t="shared" si="27"/>
        <v/>
      </c>
      <c r="BD20" s="67" t="str">
        <f t="shared" si="28"/>
        <v/>
      </c>
      <c r="BE20" s="66" t="str">
        <f t="shared" si="83"/>
        <v/>
      </c>
      <c r="BF20" s="105"/>
      <c r="BG20" s="96"/>
      <c r="BH20" s="67" t="str">
        <f t="shared" si="134"/>
        <v/>
      </c>
      <c r="BI20" s="69" t="str">
        <f t="shared" si="135"/>
        <v/>
      </c>
      <c r="BJ20" s="67" t="str">
        <f t="shared" si="136"/>
        <v/>
      </c>
      <c r="BK20" s="66" t="str">
        <f t="shared" si="137"/>
        <v/>
      </c>
      <c r="BL20" s="67" t="str">
        <f t="shared" si="138"/>
        <v/>
      </c>
      <c r="BM20" s="66" t="str">
        <f t="shared" si="139"/>
        <v/>
      </c>
      <c r="BN20" s="93"/>
      <c r="BO20" s="68"/>
      <c r="BP20" s="94">
        <v>15</v>
      </c>
      <c r="BQ20" s="67">
        <f t="shared" si="108"/>
        <v>0.6</v>
      </c>
      <c r="BR20" s="69">
        <f t="shared" si="36"/>
        <v>0</v>
      </c>
      <c r="BS20" s="67">
        <f t="shared" si="37"/>
        <v>0</v>
      </c>
      <c r="BT20" s="66">
        <f t="shared" si="38"/>
        <v>10</v>
      </c>
      <c r="BU20" s="67">
        <f t="shared" si="39"/>
        <v>0.4</v>
      </c>
      <c r="BV20" s="66">
        <f t="shared" si="109"/>
        <v>25</v>
      </c>
      <c r="BW20" s="93">
        <v>1</v>
      </c>
      <c r="BX20" s="96"/>
      <c r="BY20" s="67" t="str">
        <f t="shared" si="110"/>
        <v/>
      </c>
      <c r="BZ20" s="69" t="str">
        <f t="shared" si="111"/>
        <v/>
      </c>
      <c r="CA20" s="67" t="str">
        <f t="shared" si="112"/>
        <v/>
      </c>
      <c r="CB20" s="66" t="str">
        <f t="shared" si="113"/>
        <v/>
      </c>
      <c r="CC20" s="67" t="str">
        <f t="shared" si="114"/>
        <v/>
      </c>
      <c r="CD20" s="66" t="str">
        <f t="shared" si="115"/>
        <v/>
      </c>
      <c r="CE20" s="93"/>
      <c r="CF20" s="95"/>
      <c r="CG20" s="94"/>
      <c r="CH20" s="67" t="str">
        <f t="shared" si="116"/>
        <v/>
      </c>
      <c r="CI20" s="69" t="str">
        <f t="shared" si="48"/>
        <v/>
      </c>
      <c r="CJ20" s="67" t="str">
        <f t="shared" si="49"/>
        <v/>
      </c>
      <c r="CK20" s="66" t="str">
        <f t="shared" si="50"/>
        <v/>
      </c>
      <c r="CL20" s="67" t="str">
        <f t="shared" si="51"/>
        <v/>
      </c>
      <c r="CM20" s="66" t="str">
        <f t="shared" si="117"/>
        <v/>
      </c>
      <c r="CN20" s="93"/>
      <c r="CO20" s="96"/>
      <c r="CP20" s="67" t="str">
        <f t="shared" ref="CP20:CP22" si="141">IF(CV20&gt;0,CO20/25,"")</f>
        <v/>
      </c>
      <c r="CQ20" s="69" t="str">
        <f t="shared" ref="CQ20:CQ22" si="142">IF(CV20&gt;0,CO20/2,"")</f>
        <v/>
      </c>
      <c r="CR20" s="67" t="str">
        <f t="shared" ref="CR20:CR22" si="143">IF(CV20&gt;0,CQ20/25,"")</f>
        <v/>
      </c>
      <c r="CS20" s="66" t="str">
        <f t="shared" ref="CS20:CS22" si="144">IF(CV20&gt;0,CU20-CO20-CQ20,"")</f>
        <v/>
      </c>
      <c r="CT20" s="67" t="str">
        <f t="shared" ref="CT20:CT22" si="145">IF(CV20&gt;0,CS20/25,"")</f>
        <v/>
      </c>
      <c r="CU20" s="66" t="str">
        <f t="shared" ref="CU20:CU22" si="146">IF(CV20&gt;0,CV20*25,"")</f>
        <v/>
      </c>
      <c r="CV20" s="93"/>
      <c r="CW20" s="95"/>
      <c r="CX20" s="94"/>
      <c r="CY20" s="67" t="str">
        <f t="shared" ref="CY20:CY21" si="147">IF(DE20&gt;0,SUM(CW20:CX20)/25,"")</f>
        <v/>
      </c>
      <c r="CZ20" s="69" t="str">
        <f t="shared" si="60"/>
        <v/>
      </c>
      <c r="DA20" s="67" t="str">
        <f t="shared" si="61"/>
        <v/>
      </c>
      <c r="DB20" s="66" t="str">
        <f t="shared" si="62"/>
        <v/>
      </c>
      <c r="DC20" s="67" t="str">
        <f t="shared" si="63"/>
        <v/>
      </c>
      <c r="DD20" s="66" t="str">
        <f t="shared" ref="DD20:DD21" si="148">IF(DE20&gt;0,DE20*25,"")</f>
        <v/>
      </c>
      <c r="DE20" s="93"/>
      <c r="DF20" s="123"/>
    </row>
    <row r="21" spans="1:110" s="6" customFormat="1" ht="15.75" customHeight="1" x14ac:dyDescent="0.25">
      <c r="A21" s="73">
        <v>9</v>
      </c>
      <c r="B21" s="72" t="s">
        <v>62</v>
      </c>
      <c r="C21" s="66" t="s">
        <v>83</v>
      </c>
      <c r="D21" s="71">
        <f t="shared" si="0"/>
        <v>30</v>
      </c>
      <c r="E21" s="71">
        <f t="shared" si="140"/>
        <v>0</v>
      </c>
      <c r="F21" s="71">
        <f t="shared" si="140"/>
        <v>0</v>
      </c>
      <c r="G21" s="44">
        <f t="shared" si="1"/>
        <v>2</v>
      </c>
      <c r="H21" s="73"/>
      <c r="I21" s="67" t="str">
        <f t="shared" ref="I21:I22" si="149">IF(O21&gt;0,H21/25,"")</f>
        <v/>
      </c>
      <c r="J21" s="69" t="str">
        <f t="shared" ref="J21:J22" si="150">IF(O21&gt;0,H21/2,"")</f>
        <v/>
      </c>
      <c r="K21" s="67" t="str">
        <f t="shared" ref="K21:K22" si="151">IF(O21&gt;0,J21/25,"")</f>
        <v/>
      </c>
      <c r="L21" s="66" t="str">
        <f t="shared" ref="L21:L22" si="152">IF(O21&gt;0,N21-H21-J21,"")</f>
        <v/>
      </c>
      <c r="M21" s="67" t="str">
        <f t="shared" ref="M21:M22" si="153">IF(O21&gt;0,L21/25,"")</f>
        <v/>
      </c>
      <c r="N21" s="66" t="str">
        <f t="shared" ref="N21:N22" si="154">IF(O21&gt;0,O21*25,"")</f>
        <v/>
      </c>
      <c r="O21" s="93"/>
      <c r="P21" s="49"/>
      <c r="Q21" s="94"/>
      <c r="R21" s="67" t="str">
        <f t="shared" ref="R21:R22" si="155">IF(X21&gt;0,SUM(P21:Q21)/25,"")</f>
        <v/>
      </c>
      <c r="S21" s="69" t="str">
        <f t="shared" si="70"/>
        <v/>
      </c>
      <c r="T21" s="67" t="str">
        <f t="shared" si="71"/>
        <v/>
      </c>
      <c r="U21" s="66" t="str">
        <f t="shared" si="72"/>
        <v/>
      </c>
      <c r="V21" s="67" t="str">
        <f t="shared" si="73"/>
        <v/>
      </c>
      <c r="W21" s="66" t="str">
        <f t="shared" ref="W21:W22" si="156">IF(X21&gt;0,X21*25,"")</f>
        <v/>
      </c>
      <c r="X21" s="93"/>
      <c r="Y21" s="96">
        <v>30</v>
      </c>
      <c r="Z21" s="67">
        <f t="shared" si="74"/>
        <v>1.2</v>
      </c>
      <c r="AA21" s="69">
        <f t="shared" si="75"/>
        <v>15</v>
      </c>
      <c r="AB21" s="67">
        <f t="shared" si="76"/>
        <v>0.6</v>
      </c>
      <c r="AC21" s="66">
        <f t="shared" si="77"/>
        <v>5</v>
      </c>
      <c r="AD21" s="67">
        <f t="shared" si="78"/>
        <v>0.2</v>
      </c>
      <c r="AE21" s="66">
        <f t="shared" si="79"/>
        <v>50</v>
      </c>
      <c r="AF21" s="93">
        <v>2</v>
      </c>
      <c r="AG21" s="95"/>
      <c r="AH21" s="94"/>
      <c r="AI21" s="67" t="str">
        <f t="shared" si="80"/>
        <v/>
      </c>
      <c r="AJ21" s="69" t="str">
        <f t="shared" si="15"/>
        <v/>
      </c>
      <c r="AK21" s="67" t="str">
        <f t="shared" si="16"/>
        <v/>
      </c>
      <c r="AL21" s="66" t="str">
        <f t="shared" si="17"/>
        <v/>
      </c>
      <c r="AM21" s="67" t="str">
        <f t="shared" si="18"/>
        <v/>
      </c>
      <c r="AN21" s="66" t="str">
        <f t="shared" si="81"/>
        <v/>
      </c>
      <c r="AO21" s="44"/>
      <c r="AP21" s="70"/>
      <c r="AQ21" s="67" t="str">
        <f t="shared" si="96"/>
        <v/>
      </c>
      <c r="AR21" s="69" t="str">
        <f t="shared" si="97"/>
        <v/>
      </c>
      <c r="AS21" s="67" t="str">
        <f t="shared" si="98"/>
        <v/>
      </c>
      <c r="AT21" s="66" t="str">
        <f t="shared" si="99"/>
        <v/>
      </c>
      <c r="AU21" s="67" t="str">
        <f t="shared" si="100"/>
        <v/>
      </c>
      <c r="AV21" s="66" t="str">
        <f t="shared" si="101"/>
        <v/>
      </c>
      <c r="AW21" s="93"/>
      <c r="AX21" s="68"/>
      <c r="AY21" s="94"/>
      <c r="AZ21" s="67" t="str">
        <f t="shared" ref="AZ21" si="157">IF(BF21&gt;0,SUM(AX21:AY21)/25,"")</f>
        <v/>
      </c>
      <c r="BA21" s="69" t="str">
        <f t="shared" si="25"/>
        <v/>
      </c>
      <c r="BB21" s="67" t="str">
        <f t="shared" si="26"/>
        <v/>
      </c>
      <c r="BC21" s="66" t="str">
        <f t="shared" si="27"/>
        <v/>
      </c>
      <c r="BD21" s="67" t="str">
        <f t="shared" si="28"/>
        <v/>
      </c>
      <c r="BE21" s="66" t="str">
        <f t="shared" ref="BE21" si="158">IF(BF21&gt;0,BF21*25,"")</f>
        <v/>
      </c>
      <c r="BF21" s="44"/>
      <c r="BG21" s="96"/>
      <c r="BH21" s="67" t="str">
        <f t="shared" si="134"/>
        <v/>
      </c>
      <c r="BI21" s="69" t="str">
        <f t="shared" si="135"/>
        <v/>
      </c>
      <c r="BJ21" s="67" t="str">
        <f t="shared" si="136"/>
        <v/>
      </c>
      <c r="BK21" s="66" t="str">
        <f t="shared" si="137"/>
        <v/>
      </c>
      <c r="BL21" s="67" t="str">
        <f t="shared" si="138"/>
        <v/>
      </c>
      <c r="BM21" s="66" t="str">
        <f t="shared" si="139"/>
        <v/>
      </c>
      <c r="BN21" s="93"/>
      <c r="BO21" s="68"/>
      <c r="BP21" s="94"/>
      <c r="BQ21" s="67" t="str">
        <f t="shared" ref="BQ21:BQ22" si="159">IF(BW21&gt;0,SUM(BO21:BP21)/25,"")</f>
        <v/>
      </c>
      <c r="BR21" s="69" t="str">
        <f t="shared" si="36"/>
        <v/>
      </c>
      <c r="BS21" s="67" t="str">
        <f t="shared" si="37"/>
        <v/>
      </c>
      <c r="BT21" s="66" t="str">
        <f t="shared" si="38"/>
        <v/>
      </c>
      <c r="BU21" s="67" t="str">
        <f t="shared" si="39"/>
        <v/>
      </c>
      <c r="BV21" s="66" t="str">
        <f t="shared" ref="BV21:BV22" si="160">IF(BW21&gt;0,BW21*25,"")</f>
        <v/>
      </c>
      <c r="BW21" s="93"/>
      <c r="BX21" s="96"/>
      <c r="BY21" s="67" t="str">
        <f t="shared" ref="BY21:BY22" si="161">IF(CE21&gt;0,BX21/25,"")</f>
        <v/>
      </c>
      <c r="BZ21" s="69" t="str">
        <f t="shared" ref="BZ21:BZ22" si="162">IF(CE21&gt;0,BX21/2,"")</f>
        <v/>
      </c>
      <c r="CA21" s="67" t="str">
        <f t="shared" ref="CA21:CA22" si="163">IF(CE21&gt;0,BZ21/25,"")</f>
        <v/>
      </c>
      <c r="CB21" s="66" t="str">
        <f t="shared" ref="CB21:CB22" si="164">IF(CE21&gt;0,CD21-BX21-BZ21,"")</f>
        <v/>
      </c>
      <c r="CC21" s="67" t="str">
        <f t="shared" ref="CC21:CC22" si="165">IF(CE21&gt;0,CB21/25,"")</f>
        <v/>
      </c>
      <c r="CD21" s="66" t="str">
        <f t="shared" ref="CD21:CD22" si="166">IF(CE21&gt;0,CE21*25,"")</f>
        <v/>
      </c>
      <c r="CE21" s="93"/>
      <c r="CF21" s="95"/>
      <c r="CG21" s="94"/>
      <c r="CH21" s="67" t="str">
        <f t="shared" si="116"/>
        <v/>
      </c>
      <c r="CI21" s="69" t="str">
        <f t="shared" si="48"/>
        <v/>
      </c>
      <c r="CJ21" s="67" t="str">
        <f t="shared" si="49"/>
        <v/>
      </c>
      <c r="CK21" s="66" t="str">
        <f t="shared" si="50"/>
        <v/>
      </c>
      <c r="CL21" s="67" t="str">
        <f t="shared" si="51"/>
        <v/>
      </c>
      <c r="CM21" s="66" t="str">
        <f t="shared" si="117"/>
        <v/>
      </c>
      <c r="CN21" s="93"/>
      <c r="CO21" s="96"/>
      <c r="CP21" s="67" t="str">
        <f t="shared" si="141"/>
        <v/>
      </c>
      <c r="CQ21" s="69" t="str">
        <f t="shared" si="142"/>
        <v/>
      </c>
      <c r="CR21" s="67" t="str">
        <f t="shared" si="143"/>
        <v/>
      </c>
      <c r="CS21" s="66" t="str">
        <f t="shared" si="144"/>
        <v/>
      </c>
      <c r="CT21" s="67" t="str">
        <f t="shared" si="145"/>
        <v/>
      </c>
      <c r="CU21" s="66" t="str">
        <f t="shared" si="146"/>
        <v/>
      </c>
      <c r="CV21" s="93"/>
      <c r="CW21" s="95"/>
      <c r="CX21" s="94"/>
      <c r="CY21" s="67" t="str">
        <f t="shared" si="147"/>
        <v/>
      </c>
      <c r="CZ21" s="69" t="str">
        <f t="shared" si="60"/>
        <v/>
      </c>
      <c r="DA21" s="67" t="str">
        <f t="shared" si="61"/>
        <v/>
      </c>
      <c r="DB21" s="66" t="str">
        <f t="shared" si="62"/>
        <v/>
      </c>
      <c r="DC21" s="67" t="str">
        <f t="shared" si="63"/>
        <v/>
      </c>
      <c r="DD21" s="66" t="str">
        <f t="shared" si="148"/>
        <v/>
      </c>
      <c r="DE21" s="93"/>
      <c r="DF21" s="38"/>
    </row>
    <row r="22" spans="1:110" s="6" customFormat="1" ht="63" customHeight="1" thickBot="1" x14ac:dyDescent="0.3">
      <c r="A22" s="73">
        <v>10</v>
      </c>
      <c r="B22" s="72" t="s">
        <v>61</v>
      </c>
      <c r="C22" s="66">
        <v>3</v>
      </c>
      <c r="D22" s="71">
        <f t="shared" si="0"/>
        <v>30</v>
      </c>
      <c r="E22" s="71">
        <f t="shared" si="140"/>
        <v>0</v>
      </c>
      <c r="F22" s="71">
        <f t="shared" si="140"/>
        <v>0</v>
      </c>
      <c r="G22" s="44">
        <f t="shared" si="1"/>
        <v>2</v>
      </c>
      <c r="H22" s="110"/>
      <c r="I22" s="67" t="str">
        <f t="shared" si="149"/>
        <v/>
      </c>
      <c r="J22" s="69" t="str">
        <f t="shared" si="150"/>
        <v/>
      </c>
      <c r="K22" s="67" t="str">
        <f t="shared" si="151"/>
        <v/>
      </c>
      <c r="L22" s="66" t="str">
        <f t="shared" si="152"/>
        <v/>
      </c>
      <c r="M22" s="67" t="str">
        <f t="shared" si="153"/>
        <v/>
      </c>
      <c r="N22" s="66" t="str">
        <f t="shared" si="154"/>
        <v/>
      </c>
      <c r="O22" s="93"/>
      <c r="P22" s="109"/>
      <c r="Q22" s="94"/>
      <c r="R22" s="67" t="str">
        <f t="shared" si="155"/>
        <v/>
      </c>
      <c r="S22" s="69" t="str">
        <f t="shared" si="70"/>
        <v/>
      </c>
      <c r="T22" s="67" t="str">
        <f t="shared" si="71"/>
        <v/>
      </c>
      <c r="U22" s="66" t="str">
        <f t="shared" si="72"/>
        <v/>
      </c>
      <c r="V22" s="67" t="str">
        <f t="shared" si="73"/>
        <v/>
      </c>
      <c r="W22" s="66" t="str">
        <f t="shared" si="156"/>
        <v/>
      </c>
      <c r="X22" s="93"/>
      <c r="Y22" s="96"/>
      <c r="Z22" s="67" t="str">
        <f t="shared" si="74"/>
        <v/>
      </c>
      <c r="AA22" s="69" t="str">
        <f t="shared" si="75"/>
        <v/>
      </c>
      <c r="AB22" s="67" t="str">
        <f t="shared" si="76"/>
        <v/>
      </c>
      <c r="AC22" s="66" t="str">
        <f t="shared" si="77"/>
        <v/>
      </c>
      <c r="AD22" s="67" t="str">
        <f t="shared" si="78"/>
        <v/>
      </c>
      <c r="AE22" s="66" t="str">
        <f t="shared" si="79"/>
        <v/>
      </c>
      <c r="AF22" s="93"/>
      <c r="AG22" s="95"/>
      <c r="AH22" s="94"/>
      <c r="AI22" s="67" t="str">
        <f>IF(AO22&gt;0,SUM(AG22:AH22)/25,"")</f>
        <v/>
      </c>
      <c r="AJ22" s="69" t="str">
        <f t="shared" si="15"/>
        <v/>
      </c>
      <c r="AK22" s="67" t="str">
        <f t="shared" si="16"/>
        <v/>
      </c>
      <c r="AL22" s="66" t="str">
        <f t="shared" si="17"/>
        <v/>
      </c>
      <c r="AM22" s="67" t="str">
        <f t="shared" si="18"/>
        <v/>
      </c>
      <c r="AN22" s="66" t="str">
        <f>IF(AO22&gt;0,AO22*25,"")</f>
        <v/>
      </c>
      <c r="AO22" s="108"/>
      <c r="AP22" s="107">
        <v>30</v>
      </c>
      <c r="AQ22" s="67">
        <f t="shared" si="96"/>
        <v>1.2</v>
      </c>
      <c r="AR22" s="69">
        <f t="shared" si="97"/>
        <v>15</v>
      </c>
      <c r="AS22" s="67">
        <f t="shared" si="98"/>
        <v>0.6</v>
      </c>
      <c r="AT22" s="66">
        <f t="shared" si="99"/>
        <v>5</v>
      </c>
      <c r="AU22" s="67">
        <f t="shared" si="100"/>
        <v>0.2</v>
      </c>
      <c r="AV22" s="66">
        <f t="shared" si="101"/>
        <v>50</v>
      </c>
      <c r="AW22" s="93">
        <v>2</v>
      </c>
      <c r="AX22" s="107"/>
      <c r="AY22" s="94"/>
      <c r="AZ22" s="67" t="str">
        <f>IF(BF22&gt;0,SUM(AX22:AY22)/25,"")</f>
        <v/>
      </c>
      <c r="BA22" s="69" t="str">
        <f t="shared" si="25"/>
        <v/>
      </c>
      <c r="BB22" s="67" t="str">
        <f t="shared" si="26"/>
        <v/>
      </c>
      <c r="BC22" s="66" t="str">
        <f t="shared" si="27"/>
        <v/>
      </c>
      <c r="BD22" s="67" t="str">
        <f t="shared" si="28"/>
        <v/>
      </c>
      <c r="BE22" s="66" t="str">
        <f>IF(BF22&gt;0,BF22*25,"")</f>
        <v/>
      </c>
      <c r="BF22" s="108"/>
      <c r="BG22" s="96"/>
      <c r="BH22" s="67" t="str">
        <f t="shared" si="134"/>
        <v/>
      </c>
      <c r="BI22" s="69" t="str">
        <f t="shared" si="135"/>
        <v/>
      </c>
      <c r="BJ22" s="67" t="str">
        <f t="shared" si="136"/>
        <v/>
      </c>
      <c r="BK22" s="66" t="str">
        <f t="shared" si="137"/>
        <v/>
      </c>
      <c r="BL22" s="67" t="str">
        <f t="shared" si="138"/>
        <v/>
      </c>
      <c r="BM22" s="66" t="str">
        <f t="shared" si="139"/>
        <v/>
      </c>
      <c r="BN22" s="93"/>
      <c r="BO22" s="107"/>
      <c r="BP22" s="94"/>
      <c r="BQ22" s="67" t="str">
        <f t="shared" si="159"/>
        <v/>
      </c>
      <c r="BR22" s="69" t="str">
        <f t="shared" si="36"/>
        <v/>
      </c>
      <c r="BS22" s="67" t="str">
        <f t="shared" si="37"/>
        <v/>
      </c>
      <c r="BT22" s="66" t="str">
        <f t="shared" si="38"/>
        <v/>
      </c>
      <c r="BU22" s="67" t="str">
        <f t="shared" si="39"/>
        <v/>
      </c>
      <c r="BV22" s="66" t="str">
        <f t="shared" si="160"/>
        <v/>
      </c>
      <c r="BW22" s="93"/>
      <c r="BX22" s="96"/>
      <c r="BY22" s="67" t="str">
        <f t="shared" si="161"/>
        <v/>
      </c>
      <c r="BZ22" s="69" t="str">
        <f t="shared" si="162"/>
        <v/>
      </c>
      <c r="CA22" s="67" t="str">
        <f t="shared" si="163"/>
        <v/>
      </c>
      <c r="CB22" s="66" t="str">
        <f t="shared" si="164"/>
        <v/>
      </c>
      <c r="CC22" s="67" t="str">
        <f t="shared" si="165"/>
        <v/>
      </c>
      <c r="CD22" s="66" t="str">
        <f t="shared" si="166"/>
        <v/>
      </c>
      <c r="CE22" s="93"/>
      <c r="CF22" s="95"/>
      <c r="CG22" s="94"/>
      <c r="CH22" s="67" t="str">
        <f t="shared" ref="CH22" si="167">IF(CN22&gt;0,SUM(CF22:CG22)/25,"")</f>
        <v/>
      </c>
      <c r="CI22" s="69" t="str">
        <f t="shared" si="48"/>
        <v/>
      </c>
      <c r="CJ22" s="67" t="str">
        <f t="shared" si="49"/>
        <v/>
      </c>
      <c r="CK22" s="66" t="str">
        <f t="shared" si="50"/>
        <v/>
      </c>
      <c r="CL22" s="67" t="str">
        <f t="shared" si="51"/>
        <v/>
      </c>
      <c r="CM22" s="66" t="str">
        <f t="shared" ref="CM22" si="168">IF(CN22&gt;0,CN22*25,"")</f>
        <v/>
      </c>
      <c r="CN22" s="93"/>
      <c r="CO22" s="96"/>
      <c r="CP22" s="67" t="str">
        <f t="shared" si="141"/>
        <v/>
      </c>
      <c r="CQ22" s="69" t="str">
        <f t="shared" si="142"/>
        <v/>
      </c>
      <c r="CR22" s="67" t="str">
        <f t="shared" si="143"/>
        <v/>
      </c>
      <c r="CS22" s="66" t="str">
        <f t="shared" si="144"/>
        <v/>
      </c>
      <c r="CT22" s="67" t="str">
        <f t="shared" si="145"/>
        <v/>
      </c>
      <c r="CU22" s="66" t="str">
        <f t="shared" si="146"/>
        <v/>
      </c>
      <c r="CV22" s="93"/>
      <c r="CW22" s="95"/>
      <c r="CX22" s="94"/>
      <c r="CY22" s="67" t="str">
        <f>IF(DE22&gt;0,SUM(CW22:CX22)/25,"")</f>
        <v/>
      </c>
      <c r="CZ22" s="69" t="str">
        <f t="shared" si="60"/>
        <v/>
      </c>
      <c r="DA22" s="67" t="str">
        <f t="shared" si="61"/>
        <v/>
      </c>
      <c r="DB22" s="66" t="str">
        <f t="shared" si="62"/>
        <v/>
      </c>
      <c r="DC22" s="67" t="str">
        <f t="shared" si="63"/>
        <v/>
      </c>
      <c r="DD22" s="66" t="str">
        <f>IF(DE22&gt;0,DE22*25,"")</f>
        <v/>
      </c>
      <c r="DE22" s="93"/>
      <c r="DF22" s="38"/>
    </row>
    <row r="23" spans="1:110" s="6" customFormat="1" ht="15.75" customHeight="1" thickTop="1" thickBot="1" x14ac:dyDescent="0.3">
      <c r="A23" s="134" t="s">
        <v>60</v>
      </c>
      <c r="B23" s="135"/>
      <c r="C23" s="136"/>
      <c r="D23" s="106">
        <f t="shared" si="0"/>
        <v>90</v>
      </c>
      <c r="E23" s="106">
        <f t="shared" si="140"/>
        <v>195</v>
      </c>
      <c r="F23" s="106">
        <f t="shared" si="140"/>
        <v>15</v>
      </c>
      <c r="G23" s="97">
        <f t="shared" si="1"/>
        <v>18</v>
      </c>
      <c r="H23" s="103">
        <f t="shared" ref="H23:AQ23" si="169">SUM(H12:H22)</f>
        <v>15</v>
      </c>
      <c r="I23" s="99">
        <f t="shared" si="169"/>
        <v>0.6</v>
      </c>
      <c r="J23" s="102">
        <f t="shared" si="169"/>
        <v>7.5</v>
      </c>
      <c r="K23" s="99">
        <f t="shared" si="169"/>
        <v>0.3</v>
      </c>
      <c r="L23" s="98">
        <f t="shared" si="169"/>
        <v>27.5</v>
      </c>
      <c r="M23" s="99">
        <f t="shared" si="169"/>
        <v>1.1000000000000001</v>
      </c>
      <c r="N23" s="98">
        <f t="shared" si="169"/>
        <v>50</v>
      </c>
      <c r="O23" s="97">
        <f t="shared" si="169"/>
        <v>2</v>
      </c>
      <c r="P23" s="101">
        <f t="shared" si="169"/>
        <v>60</v>
      </c>
      <c r="Q23" s="100">
        <f t="shared" si="169"/>
        <v>0</v>
      </c>
      <c r="R23" s="99">
        <f t="shared" si="169"/>
        <v>2.4</v>
      </c>
      <c r="S23" s="101">
        <f t="shared" si="169"/>
        <v>12</v>
      </c>
      <c r="T23" s="99">
        <f t="shared" si="169"/>
        <v>0.48</v>
      </c>
      <c r="U23" s="101">
        <f t="shared" si="169"/>
        <v>28</v>
      </c>
      <c r="V23" s="99">
        <f t="shared" si="169"/>
        <v>1.1200000000000001</v>
      </c>
      <c r="W23" s="98">
        <f t="shared" si="169"/>
        <v>100</v>
      </c>
      <c r="X23" s="97">
        <f t="shared" si="169"/>
        <v>4</v>
      </c>
      <c r="Y23" s="103">
        <f t="shared" si="169"/>
        <v>45</v>
      </c>
      <c r="Z23" s="99">
        <f t="shared" si="169"/>
        <v>1.7999999999999998</v>
      </c>
      <c r="AA23" s="102">
        <f t="shared" si="169"/>
        <v>22.5</v>
      </c>
      <c r="AB23" s="99">
        <f t="shared" si="169"/>
        <v>0.89999999999999991</v>
      </c>
      <c r="AC23" s="98">
        <f t="shared" si="169"/>
        <v>32.5</v>
      </c>
      <c r="AD23" s="99">
        <f t="shared" si="169"/>
        <v>1.3</v>
      </c>
      <c r="AE23" s="98">
        <f t="shared" si="169"/>
        <v>100</v>
      </c>
      <c r="AF23" s="97">
        <f t="shared" si="169"/>
        <v>4</v>
      </c>
      <c r="AG23" s="101">
        <f t="shared" si="169"/>
        <v>105</v>
      </c>
      <c r="AH23" s="100">
        <f t="shared" si="169"/>
        <v>0</v>
      </c>
      <c r="AI23" s="99">
        <f t="shared" si="169"/>
        <v>3</v>
      </c>
      <c r="AJ23" s="99">
        <f t="shared" si="169"/>
        <v>17</v>
      </c>
      <c r="AK23" s="99">
        <f t="shared" si="169"/>
        <v>0.67999999999999994</v>
      </c>
      <c r="AL23" s="99">
        <f t="shared" si="169"/>
        <v>33</v>
      </c>
      <c r="AM23" s="99">
        <f t="shared" si="169"/>
        <v>1.32</v>
      </c>
      <c r="AN23" s="98">
        <f t="shared" si="169"/>
        <v>125</v>
      </c>
      <c r="AO23" s="97">
        <f t="shared" si="169"/>
        <v>5</v>
      </c>
      <c r="AP23" s="103">
        <f t="shared" si="169"/>
        <v>30</v>
      </c>
      <c r="AQ23" s="99">
        <f t="shared" si="169"/>
        <v>1.2</v>
      </c>
      <c r="AR23" s="102">
        <f t="shared" ref="AR23:CA23" si="170">SUM(AR12:AR22)</f>
        <v>15</v>
      </c>
      <c r="AS23" s="99">
        <f t="shared" si="170"/>
        <v>0.6</v>
      </c>
      <c r="AT23" s="98">
        <f t="shared" si="170"/>
        <v>5</v>
      </c>
      <c r="AU23" s="99">
        <f t="shared" si="170"/>
        <v>0.2</v>
      </c>
      <c r="AV23" s="98">
        <f t="shared" si="170"/>
        <v>50</v>
      </c>
      <c r="AW23" s="97">
        <f t="shared" si="170"/>
        <v>2</v>
      </c>
      <c r="AX23" s="101">
        <f t="shared" si="170"/>
        <v>30</v>
      </c>
      <c r="AY23" s="100">
        <f t="shared" si="170"/>
        <v>0</v>
      </c>
      <c r="AZ23" s="99">
        <f t="shared" si="170"/>
        <v>0</v>
      </c>
      <c r="BA23" s="99">
        <f t="shared" si="170"/>
        <v>0</v>
      </c>
      <c r="BB23" s="99">
        <f t="shared" si="170"/>
        <v>0</v>
      </c>
      <c r="BC23" s="99">
        <f t="shared" si="170"/>
        <v>0</v>
      </c>
      <c r="BD23" s="99">
        <f t="shared" si="170"/>
        <v>0</v>
      </c>
      <c r="BE23" s="98">
        <f t="shared" si="170"/>
        <v>0</v>
      </c>
      <c r="BF23" s="97">
        <f t="shared" si="170"/>
        <v>0</v>
      </c>
      <c r="BG23" s="103">
        <f t="shared" si="170"/>
        <v>0</v>
      </c>
      <c r="BH23" s="99">
        <f t="shared" si="170"/>
        <v>0</v>
      </c>
      <c r="BI23" s="102">
        <f t="shared" si="170"/>
        <v>0</v>
      </c>
      <c r="BJ23" s="99">
        <f t="shared" si="170"/>
        <v>0</v>
      </c>
      <c r="BK23" s="98">
        <f t="shared" si="170"/>
        <v>0</v>
      </c>
      <c r="BL23" s="99">
        <f t="shared" si="170"/>
        <v>0</v>
      </c>
      <c r="BM23" s="98">
        <f t="shared" si="170"/>
        <v>0</v>
      </c>
      <c r="BN23" s="97">
        <f t="shared" si="170"/>
        <v>0</v>
      </c>
      <c r="BO23" s="101">
        <f t="shared" si="170"/>
        <v>0</v>
      </c>
      <c r="BP23" s="100">
        <f t="shared" si="170"/>
        <v>15</v>
      </c>
      <c r="BQ23" s="99">
        <f t="shared" si="170"/>
        <v>0.6</v>
      </c>
      <c r="BR23" s="99">
        <f t="shared" si="170"/>
        <v>0</v>
      </c>
      <c r="BS23" s="99">
        <f t="shared" si="170"/>
        <v>0</v>
      </c>
      <c r="BT23" s="99">
        <f t="shared" si="170"/>
        <v>10</v>
      </c>
      <c r="BU23" s="99">
        <f t="shared" si="170"/>
        <v>0.4</v>
      </c>
      <c r="BV23" s="98">
        <f t="shared" si="170"/>
        <v>25</v>
      </c>
      <c r="BW23" s="97">
        <f t="shared" si="170"/>
        <v>1</v>
      </c>
      <c r="BX23" s="103">
        <f t="shared" si="170"/>
        <v>0</v>
      </c>
      <c r="BY23" s="99">
        <f t="shared" si="170"/>
        <v>0</v>
      </c>
      <c r="BZ23" s="102">
        <f t="shared" si="170"/>
        <v>0</v>
      </c>
      <c r="CA23" s="99">
        <f t="shared" si="170"/>
        <v>0</v>
      </c>
      <c r="CB23" s="98">
        <f t="shared" ref="CB23:DE23" si="171">SUM(CB12:CB22)</f>
        <v>0</v>
      </c>
      <c r="CC23" s="99">
        <f t="shared" si="171"/>
        <v>0</v>
      </c>
      <c r="CD23" s="98">
        <f t="shared" si="171"/>
        <v>0</v>
      </c>
      <c r="CE23" s="97">
        <f t="shared" si="171"/>
        <v>0</v>
      </c>
      <c r="CF23" s="101">
        <f t="shared" si="171"/>
        <v>0</v>
      </c>
      <c r="CG23" s="100">
        <f t="shared" si="171"/>
        <v>0</v>
      </c>
      <c r="CH23" s="100">
        <f t="shared" si="171"/>
        <v>0</v>
      </c>
      <c r="CI23" s="100">
        <f t="shared" si="171"/>
        <v>0</v>
      </c>
      <c r="CJ23" s="100">
        <f t="shared" si="171"/>
        <v>0</v>
      </c>
      <c r="CK23" s="100">
        <f t="shared" si="171"/>
        <v>0</v>
      </c>
      <c r="CL23" s="100">
        <f t="shared" si="171"/>
        <v>0</v>
      </c>
      <c r="CM23" s="98">
        <f t="shared" si="171"/>
        <v>0</v>
      </c>
      <c r="CN23" s="97">
        <f t="shared" si="171"/>
        <v>0</v>
      </c>
      <c r="CO23" s="103">
        <f t="shared" si="171"/>
        <v>0</v>
      </c>
      <c r="CP23" s="99">
        <f t="shared" si="171"/>
        <v>0</v>
      </c>
      <c r="CQ23" s="102">
        <f t="shared" si="171"/>
        <v>0</v>
      </c>
      <c r="CR23" s="99">
        <f t="shared" si="171"/>
        <v>0</v>
      </c>
      <c r="CS23" s="98">
        <f t="shared" si="171"/>
        <v>0</v>
      </c>
      <c r="CT23" s="99">
        <f t="shared" si="171"/>
        <v>0</v>
      </c>
      <c r="CU23" s="98">
        <f t="shared" si="171"/>
        <v>0</v>
      </c>
      <c r="CV23" s="97">
        <f t="shared" si="171"/>
        <v>0</v>
      </c>
      <c r="CW23" s="101">
        <f t="shared" si="171"/>
        <v>0</v>
      </c>
      <c r="CX23" s="100">
        <f t="shared" si="171"/>
        <v>0</v>
      </c>
      <c r="CY23" s="99">
        <f t="shared" si="171"/>
        <v>0</v>
      </c>
      <c r="CZ23" s="99">
        <f t="shared" si="171"/>
        <v>0</v>
      </c>
      <c r="DA23" s="99">
        <f t="shared" si="171"/>
        <v>0</v>
      </c>
      <c r="DB23" s="99">
        <f t="shared" si="171"/>
        <v>0</v>
      </c>
      <c r="DC23" s="99">
        <f t="shared" si="171"/>
        <v>0</v>
      </c>
      <c r="DD23" s="98">
        <f t="shared" si="171"/>
        <v>0</v>
      </c>
      <c r="DE23" s="97">
        <f t="shared" si="171"/>
        <v>0</v>
      </c>
      <c r="DF23" s="38"/>
    </row>
    <row r="24" spans="1:110" s="6" customFormat="1" ht="39.75" customHeight="1" x14ac:dyDescent="0.25">
      <c r="A24" s="75" t="s">
        <v>59</v>
      </c>
      <c r="B24" s="154" t="s">
        <v>58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38"/>
    </row>
    <row r="25" spans="1:110" ht="17.25" customHeight="1" x14ac:dyDescent="0.25">
      <c r="A25" s="73">
        <v>11</v>
      </c>
      <c r="B25" s="72" t="s">
        <v>88</v>
      </c>
      <c r="C25" s="66">
        <v>1</v>
      </c>
      <c r="D25" s="71">
        <f t="shared" ref="D25:D48" si="172">SUM(H25,Y25,AP25,BG25,BX25,CO25)</f>
        <v>30</v>
      </c>
      <c r="E25" s="71">
        <f t="shared" ref="E25:E48" si="173">SUM(P25,AG25,AX25,BO25,CF25,CW25)</f>
        <v>0</v>
      </c>
      <c r="F25" s="71">
        <f t="shared" ref="F25:F48" si="174">SUM(Q25,AH25,AY25,BP25,CG25,CX25)</f>
        <v>0</v>
      </c>
      <c r="G25" s="44">
        <f t="shared" ref="G25:G48" si="175">SUM(O25,X25,AF25,AO25,AW25,BF25,BN25,BW25,CE25,CN25,CV25,DE25)</f>
        <v>5</v>
      </c>
      <c r="H25" s="70">
        <v>30</v>
      </c>
      <c r="I25" s="67">
        <f t="shared" ref="I25:I47" si="176">IF(O25&gt;0,H25/25,"")</f>
        <v>1.2</v>
      </c>
      <c r="J25" s="69">
        <f t="shared" ref="J25:J47" si="177">IF(O25&gt;0,H25/2,"")</f>
        <v>15</v>
      </c>
      <c r="K25" s="67">
        <f t="shared" ref="K25:K47" si="178">IF(O25&gt;0,J25/25,"")</f>
        <v>0.6</v>
      </c>
      <c r="L25" s="66">
        <f t="shared" ref="L25:L47" si="179">IF(O25&gt;0,N25-H25-J25,"")</f>
        <v>80</v>
      </c>
      <c r="M25" s="67">
        <f t="shared" ref="M25:M47" si="180">IF(O25&gt;0,L25/25,"")</f>
        <v>3.2</v>
      </c>
      <c r="N25" s="66">
        <f t="shared" ref="N25:N47" si="181">IF(O25&gt;0,O25*25,"")</f>
        <v>125</v>
      </c>
      <c r="O25" s="44">
        <v>5</v>
      </c>
      <c r="P25" s="74"/>
      <c r="Q25" s="47"/>
      <c r="R25" s="67" t="str">
        <f t="shared" ref="R25:R47" si="182">IF(X25&gt;0,SUM(P25:Q25)/25,"")</f>
        <v/>
      </c>
      <c r="S25" s="69" t="str">
        <f t="shared" ref="S25:S47" si="183">IF(X25&gt;0,ROUND((P25/5),0),"")</f>
        <v/>
      </c>
      <c r="T25" s="67" t="str">
        <f t="shared" ref="T25:T47" si="184">IF(X25&gt;0,S25/25,"")</f>
        <v/>
      </c>
      <c r="U25" s="66" t="str">
        <f t="shared" ref="U25:U47" si="185">IF(X25&gt;0,W25-P25-Q25-S25,"")</f>
        <v/>
      </c>
      <c r="V25" s="67" t="str">
        <f t="shared" ref="V25:V47" si="186">IF(X25&gt;0,U25/25,"")</f>
        <v/>
      </c>
      <c r="W25" s="66" t="str">
        <f t="shared" ref="W25:W47" si="187">IF(X25&gt;0,X25*25,"")</f>
        <v/>
      </c>
      <c r="X25" s="44"/>
      <c r="Y25" s="70"/>
      <c r="Z25" s="67" t="str">
        <f t="shared" ref="Z25:Z47" si="188">IF(AF25&gt;0,Y25/25,"")</f>
        <v/>
      </c>
      <c r="AA25" s="69" t="str">
        <f t="shared" ref="AA25:AA47" si="189">IF(AF25&gt;0,Y25/2,"")</f>
        <v/>
      </c>
      <c r="AB25" s="67" t="str">
        <f t="shared" ref="AB25:AB47" si="190">IF(AF25&gt;0,AA25/25,"")</f>
        <v/>
      </c>
      <c r="AC25" s="66" t="str">
        <f t="shared" ref="AC25:AC47" si="191">IF(AF25&gt;0,AE25-Y25-AA25,"")</f>
        <v/>
      </c>
      <c r="AD25" s="67" t="str">
        <f t="shared" ref="AD25:AD47" si="192">IF(AF25&gt;0,AC25/25,"")</f>
        <v/>
      </c>
      <c r="AE25" s="66" t="str">
        <f t="shared" ref="AE25:AE47" si="193">IF(AF25&gt;0,AF25*25,"")</f>
        <v/>
      </c>
      <c r="AF25" s="44"/>
      <c r="AG25" s="74"/>
      <c r="AH25" s="47"/>
      <c r="AI25" s="67" t="str">
        <f t="shared" ref="AI25:AI47" si="194">IF(AO25&gt;0,SUM(AG25:AH25)/25,"")</f>
        <v/>
      </c>
      <c r="AJ25" s="69" t="str">
        <f t="shared" ref="AJ25:AJ47" si="195">IF(AO25&gt;0,ROUND((AG25/5),0),"")</f>
        <v/>
      </c>
      <c r="AK25" s="67" t="str">
        <f t="shared" ref="AK25:AK47" si="196">IF(AO25&gt;0,AJ25/25,"")</f>
        <v/>
      </c>
      <c r="AL25" s="66" t="str">
        <f t="shared" ref="AL25:AL47" si="197">IF(AO25&gt;0,AN25-AG25-AH25-AJ25,"")</f>
        <v/>
      </c>
      <c r="AM25" s="67" t="str">
        <f t="shared" ref="AM25:AM47" si="198">IF(AO25&gt;0,AL25/25,"")</f>
        <v/>
      </c>
      <c r="AN25" s="66" t="str">
        <f t="shared" ref="AN25:AN47" si="199">IF(AO25&gt;0,AO25*25,"")</f>
        <v/>
      </c>
      <c r="AO25" s="44"/>
      <c r="AP25" s="70"/>
      <c r="AQ25" s="67" t="str">
        <f t="shared" ref="AQ25:AQ47" si="200">IF(AW25&gt;0,AP25/25,"")</f>
        <v/>
      </c>
      <c r="AR25" s="69" t="str">
        <f t="shared" ref="AR25:AR47" si="201">IF(AW25&gt;0,AP25/2,"")</f>
        <v/>
      </c>
      <c r="AS25" s="67" t="str">
        <f t="shared" ref="AS25:AS47" si="202">IF(AW25&gt;0,AR25/25,"")</f>
        <v/>
      </c>
      <c r="AT25" s="66" t="str">
        <f t="shared" ref="AT25:AT47" si="203">IF(AW25&gt;0,AV25-AP25-AR25,"")</f>
        <v/>
      </c>
      <c r="AU25" s="67" t="str">
        <f t="shared" ref="AU25:AU47" si="204">IF(AW25&gt;0,AT25/25,"")</f>
        <v/>
      </c>
      <c r="AV25" s="66" t="str">
        <f t="shared" ref="AV25:AV47" si="205">IF(AW25&gt;0,AW25*25,"")</f>
        <v/>
      </c>
      <c r="AW25" s="44"/>
      <c r="AX25" s="68"/>
      <c r="AY25" s="47"/>
      <c r="AZ25" s="67" t="str">
        <f t="shared" ref="AZ25:AZ47" si="206">IF(BF25&gt;0,SUM(AX25:AY25)/25,"")</f>
        <v/>
      </c>
      <c r="BA25" s="69" t="str">
        <f t="shared" ref="BA25:BA47" si="207">IF(BF25&gt;0,ROUND((AX25/5),0),"")</f>
        <v/>
      </c>
      <c r="BB25" s="67" t="str">
        <f t="shared" ref="BB25:BB47" si="208">IF(BF25&gt;0,BA25/25,"")</f>
        <v/>
      </c>
      <c r="BC25" s="66" t="str">
        <f t="shared" ref="BC25:BC47" si="209">IF(BF25&gt;0,BE25-AX25-AY25-BA25,"")</f>
        <v/>
      </c>
      <c r="BD25" s="67" t="str">
        <f t="shared" ref="BD25:BD47" si="210">IF(BF25&gt;0,BC25/25,"")</f>
        <v/>
      </c>
      <c r="BE25" s="66" t="str">
        <f t="shared" ref="BE25:BE47" si="211">IF(BF25&gt;0,BF25*25,"")</f>
        <v/>
      </c>
      <c r="BF25" s="44"/>
      <c r="BG25" s="68"/>
      <c r="BH25" s="67" t="str">
        <f t="shared" ref="BH25:BH47" si="212">IF(BN25&gt;0,BG25/25,"")</f>
        <v/>
      </c>
      <c r="BI25" s="69" t="str">
        <f t="shared" ref="BI25:BI47" si="213">IF(BN25&gt;0,BG25/2,"")</f>
        <v/>
      </c>
      <c r="BJ25" s="67" t="str">
        <f t="shared" ref="BJ25:BJ47" si="214">IF(BN25&gt;0,BI25/25,"")</f>
        <v/>
      </c>
      <c r="BK25" s="66" t="str">
        <f t="shared" ref="BK25:BK47" si="215">IF(BN25&gt;0,BM25-BG25-BI25,"")</f>
        <v/>
      </c>
      <c r="BL25" s="67" t="str">
        <f t="shared" ref="BL25:BL47" si="216">IF(BN25&gt;0,BK25/25,"")</f>
        <v/>
      </c>
      <c r="BM25" s="66" t="str">
        <f t="shared" ref="BM25:BM47" si="217">IF(BN25&gt;0,BN25*25,"")</f>
        <v/>
      </c>
      <c r="BN25" s="44"/>
      <c r="BO25" s="68"/>
      <c r="BP25" s="47"/>
      <c r="BQ25" s="67" t="str">
        <f t="shared" ref="BQ25:BQ47" si="218">IF(BW25&gt;0,SUM(BO25:BP25)/25,"")</f>
        <v/>
      </c>
      <c r="BR25" s="69" t="str">
        <f t="shared" ref="BR25:BR47" si="219">IF(BW25&gt;0,ROUND((BO25/5),0),"")</f>
        <v/>
      </c>
      <c r="BS25" s="67" t="str">
        <f t="shared" ref="BS25:BS47" si="220">IF(BW25&gt;0,BR25/25,"")</f>
        <v/>
      </c>
      <c r="BT25" s="66" t="str">
        <f t="shared" ref="BT25:BT47" si="221">IF(BW25&gt;0,BV25-BO25-BP25-BR25,"")</f>
        <v/>
      </c>
      <c r="BU25" s="67" t="str">
        <f t="shared" ref="BU25:BU47" si="222">IF(BW25&gt;0,BT25/25,"")</f>
        <v/>
      </c>
      <c r="BV25" s="66" t="str">
        <f t="shared" ref="BV25:BV47" si="223">IF(BW25&gt;0,BW25*25,"")</f>
        <v/>
      </c>
      <c r="BW25" s="105"/>
      <c r="BX25" s="70"/>
      <c r="BY25" s="67" t="str">
        <f t="shared" ref="BY25:BY47" si="224">IF(CE25&gt;0,BX25/25,"")</f>
        <v/>
      </c>
      <c r="BZ25" s="69" t="str">
        <f t="shared" ref="BZ25:BZ47" si="225">IF(CE25&gt;0,BX25/2,"")</f>
        <v/>
      </c>
      <c r="CA25" s="67" t="str">
        <f t="shared" ref="CA25:CA47" si="226">IF(CE25&gt;0,BZ25/25,"")</f>
        <v/>
      </c>
      <c r="CB25" s="66" t="str">
        <f t="shared" ref="CB25:CB47" si="227">IF(CE25&gt;0,CD25-BX25-BZ25,"")</f>
        <v/>
      </c>
      <c r="CC25" s="67" t="str">
        <f t="shared" ref="CC25:CC47" si="228">IF(CE25&gt;0,CB25/25,"")</f>
        <v/>
      </c>
      <c r="CD25" s="66" t="str">
        <f t="shared" ref="CD25:CD47" si="229">IF(CE25&gt;0,CE25*25,"")</f>
        <v/>
      </c>
      <c r="CE25" s="44"/>
      <c r="CF25" s="68"/>
      <c r="CG25" s="47"/>
      <c r="CH25" s="67" t="str">
        <f t="shared" ref="CH25:CH47" si="230">IF(CN25&gt;0,SUM(CF25:CG25)/25,"")</f>
        <v/>
      </c>
      <c r="CI25" s="69" t="str">
        <f t="shared" ref="CI25:CI47" si="231">IF(CN25&gt;0,ROUND((CF25/5),0),"")</f>
        <v/>
      </c>
      <c r="CJ25" s="67" t="str">
        <f t="shared" ref="CJ25:CJ47" si="232">IF(CN25&gt;0,CI25/25,"")</f>
        <v/>
      </c>
      <c r="CK25" s="66" t="str">
        <f t="shared" ref="CK25:CK47" si="233">IF(CN25&gt;0,CM25-CF25-CG25-CI25,"")</f>
        <v/>
      </c>
      <c r="CL25" s="67" t="str">
        <f t="shared" ref="CL25:CL47" si="234">IF(CN25&gt;0,CK25/25,"")</f>
        <v/>
      </c>
      <c r="CM25" s="66" t="str">
        <f t="shared" ref="CM25:CM47" si="235">IF(CN25&gt;0,CN25*25,"")</f>
        <v/>
      </c>
      <c r="CN25" s="44"/>
      <c r="CO25" s="70"/>
      <c r="CP25" s="67" t="str">
        <f t="shared" ref="CP25:CP47" si="236">IF(CV25&gt;0,CO25/25,"")</f>
        <v/>
      </c>
      <c r="CQ25" s="69" t="str">
        <f t="shared" ref="CQ25:CQ47" si="237">IF(CV25&gt;0,CO25/2,"")</f>
        <v/>
      </c>
      <c r="CR25" s="67" t="str">
        <f t="shared" ref="CR25:CR47" si="238">IF(CV25&gt;0,CQ25/25,"")</f>
        <v/>
      </c>
      <c r="CS25" s="66" t="str">
        <f t="shared" ref="CS25:CS47" si="239">IF(CV25&gt;0,CU25-CO25-CQ25,"")</f>
        <v/>
      </c>
      <c r="CT25" s="67" t="str">
        <f t="shared" ref="CT25:CT47" si="240">IF(CV25&gt;0,CS25/25,"")</f>
        <v/>
      </c>
      <c r="CU25" s="66" t="str">
        <f t="shared" ref="CU25:CU47" si="241">IF(CV25&gt;0,CV25*25,"")</f>
        <v/>
      </c>
      <c r="CV25" s="44"/>
      <c r="CW25" s="68"/>
      <c r="CX25" s="47"/>
      <c r="CY25" s="67" t="str">
        <f t="shared" ref="CY25:CY47" si="242">IF(DE25&gt;0,SUM(CW25:CX25)/25,"")</f>
        <v/>
      </c>
      <c r="CZ25" s="69" t="str">
        <f t="shared" ref="CZ25:CZ47" si="243">IF(DE25&gt;0,ROUND((CW25/5),0),"")</f>
        <v/>
      </c>
      <c r="DA25" s="67" t="str">
        <f t="shared" ref="DA25:DA47" si="244">IF(DE25&gt;0,CZ25/25,"")</f>
        <v/>
      </c>
      <c r="DB25" s="66" t="str">
        <f t="shared" ref="DB25:DB47" si="245">IF(DE25&gt;0,DD25-CW25-CX25-CZ25,"")</f>
        <v/>
      </c>
      <c r="DC25" s="67" t="str">
        <f t="shared" ref="DC25:DC47" si="246">IF(DE25&gt;0,DB25/25,"")</f>
        <v/>
      </c>
      <c r="DD25" s="66" t="str">
        <f t="shared" ref="DD25:DD47" si="247">IF(DE25&gt;0,DE25*25,"")</f>
        <v/>
      </c>
      <c r="DE25" s="44"/>
      <c r="DF25" s="38"/>
    </row>
    <row r="26" spans="1:110" ht="17.25" customHeight="1" x14ac:dyDescent="0.25">
      <c r="A26" s="73">
        <v>12</v>
      </c>
      <c r="B26" s="72" t="s">
        <v>89</v>
      </c>
      <c r="C26" s="66" t="s">
        <v>83</v>
      </c>
      <c r="D26" s="71">
        <f t="shared" ref="D26" si="248">SUM(H26,Y26,AP26,BG26,BX26,CO26)</f>
        <v>0</v>
      </c>
      <c r="E26" s="71">
        <f t="shared" ref="E26" si="249">SUM(P26,AG26,AX26,BO26,CF26,CW26)</f>
        <v>30</v>
      </c>
      <c r="F26" s="71">
        <f t="shared" ref="F26" si="250">SUM(Q26,AH26,AY26,BP26,CG26,CX26)</f>
        <v>0</v>
      </c>
      <c r="G26" s="44">
        <f t="shared" ref="G26" si="251">SUM(O26,X26,AF26,AO26,AW26,BF26,BN26,BW26,CE26,CN26,CV26,DE26)</f>
        <v>4</v>
      </c>
      <c r="H26" s="70"/>
      <c r="I26" s="67" t="str">
        <f t="shared" ref="I26" si="252">IF(O26&gt;0,H26/25,"")</f>
        <v/>
      </c>
      <c r="J26" s="69" t="str">
        <f t="shared" ref="J26" si="253">IF(O26&gt;0,H26/2,"")</f>
        <v/>
      </c>
      <c r="K26" s="67" t="str">
        <f t="shared" ref="K26" si="254">IF(O26&gt;0,J26/25,"")</f>
        <v/>
      </c>
      <c r="L26" s="66" t="str">
        <f t="shared" ref="L26" si="255">IF(O26&gt;0,N26-H26-J26,"")</f>
        <v/>
      </c>
      <c r="M26" s="67" t="str">
        <f t="shared" ref="M26" si="256">IF(O26&gt;0,L26/25,"")</f>
        <v/>
      </c>
      <c r="N26" s="66" t="str">
        <f t="shared" ref="N26" si="257">IF(O26&gt;0,O26*25,"")</f>
        <v/>
      </c>
      <c r="O26" s="44"/>
      <c r="P26" s="74">
        <v>30</v>
      </c>
      <c r="Q26" s="47"/>
      <c r="R26" s="67">
        <f t="shared" ref="R26" si="258">IF(X26&gt;0,SUM(P26:Q26)/25,"")</f>
        <v>1.2</v>
      </c>
      <c r="S26" s="69">
        <f t="shared" si="183"/>
        <v>6</v>
      </c>
      <c r="T26" s="67">
        <f t="shared" si="184"/>
        <v>0.24</v>
      </c>
      <c r="U26" s="66">
        <f t="shared" si="185"/>
        <v>64</v>
      </c>
      <c r="V26" s="67">
        <f t="shared" si="186"/>
        <v>2.56</v>
      </c>
      <c r="W26" s="66">
        <f t="shared" ref="W26" si="259">IF(X26&gt;0,X26*25,"")</f>
        <v>100</v>
      </c>
      <c r="X26" s="44">
        <v>4</v>
      </c>
      <c r="Y26" s="70"/>
      <c r="Z26" s="67" t="str">
        <f t="shared" ref="Z26" si="260">IF(AF26&gt;0,Y26/25,"")</f>
        <v/>
      </c>
      <c r="AA26" s="69" t="str">
        <f t="shared" ref="AA26" si="261">IF(AF26&gt;0,Y26/2,"")</f>
        <v/>
      </c>
      <c r="AB26" s="67" t="str">
        <f t="shared" ref="AB26" si="262">IF(AF26&gt;0,AA26/25,"")</f>
        <v/>
      </c>
      <c r="AC26" s="66" t="str">
        <f t="shared" ref="AC26" si="263">IF(AF26&gt;0,AE26-Y26-AA26,"")</f>
        <v/>
      </c>
      <c r="AD26" s="67" t="str">
        <f t="shared" ref="AD26" si="264">IF(AF26&gt;0,AC26/25,"")</f>
        <v/>
      </c>
      <c r="AE26" s="66" t="str">
        <f t="shared" ref="AE26" si="265">IF(AF26&gt;0,AF26*25,"")</f>
        <v/>
      </c>
      <c r="AF26" s="44"/>
      <c r="AG26" s="74"/>
      <c r="AH26" s="47"/>
      <c r="AI26" s="67" t="str">
        <f t="shared" ref="AI26" si="266">IF(AO26&gt;0,SUM(AG26:AH26)/25,"")</f>
        <v/>
      </c>
      <c r="AJ26" s="69" t="str">
        <f t="shared" si="195"/>
        <v/>
      </c>
      <c r="AK26" s="67" t="str">
        <f t="shared" si="196"/>
        <v/>
      </c>
      <c r="AL26" s="66" t="str">
        <f t="shared" si="197"/>
        <v/>
      </c>
      <c r="AM26" s="67" t="str">
        <f t="shared" si="198"/>
        <v/>
      </c>
      <c r="AN26" s="66" t="str">
        <f t="shared" ref="AN26" si="267">IF(AO26&gt;0,AO26*25,"")</f>
        <v/>
      </c>
      <c r="AO26" s="44"/>
      <c r="AP26" s="70"/>
      <c r="AQ26" s="67" t="str">
        <f t="shared" ref="AQ26" si="268">IF(AW26&gt;0,AP26/25,"")</f>
        <v/>
      </c>
      <c r="AR26" s="69" t="str">
        <f t="shared" ref="AR26" si="269">IF(AW26&gt;0,AP26/2,"")</f>
        <v/>
      </c>
      <c r="AS26" s="67" t="str">
        <f t="shared" ref="AS26" si="270">IF(AW26&gt;0,AR26/25,"")</f>
        <v/>
      </c>
      <c r="AT26" s="66" t="str">
        <f t="shared" ref="AT26" si="271">IF(AW26&gt;0,AV26-AP26-AR26,"")</f>
        <v/>
      </c>
      <c r="AU26" s="67" t="str">
        <f t="shared" ref="AU26" si="272">IF(AW26&gt;0,AT26/25,"")</f>
        <v/>
      </c>
      <c r="AV26" s="66" t="str">
        <f t="shared" ref="AV26" si="273">IF(AW26&gt;0,AW26*25,"")</f>
        <v/>
      </c>
      <c r="AW26" s="44"/>
      <c r="AX26" s="68"/>
      <c r="AY26" s="47"/>
      <c r="AZ26" s="67" t="str">
        <f t="shared" ref="AZ26" si="274">IF(BF26&gt;0,SUM(AX26:AY26)/25,"")</f>
        <v/>
      </c>
      <c r="BA26" s="69" t="str">
        <f t="shared" si="207"/>
        <v/>
      </c>
      <c r="BB26" s="67" t="str">
        <f t="shared" si="208"/>
        <v/>
      </c>
      <c r="BC26" s="66" t="str">
        <f t="shared" si="209"/>
        <v/>
      </c>
      <c r="BD26" s="67" t="str">
        <f t="shared" si="210"/>
        <v/>
      </c>
      <c r="BE26" s="66" t="str">
        <f t="shared" ref="BE26" si="275">IF(BF26&gt;0,BF26*25,"")</f>
        <v/>
      </c>
      <c r="BF26" s="44"/>
      <c r="BG26" s="68"/>
      <c r="BH26" s="67" t="str">
        <f t="shared" ref="BH26" si="276">IF(BN26&gt;0,BG26/25,"")</f>
        <v/>
      </c>
      <c r="BI26" s="69" t="str">
        <f t="shared" ref="BI26" si="277">IF(BN26&gt;0,BG26/2,"")</f>
        <v/>
      </c>
      <c r="BJ26" s="67" t="str">
        <f t="shared" ref="BJ26" si="278">IF(BN26&gt;0,BI26/25,"")</f>
        <v/>
      </c>
      <c r="BK26" s="66" t="str">
        <f t="shared" ref="BK26" si="279">IF(BN26&gt;0,BM26-BG26-BI26,"")</f>
        <v/>
      </c>
      <c r="BL26" s="67" t="str">
        <f t="shared" ref="BL26" si="280">IF(BN26&gt;0,BK26/25,"")</f>
        <v/>
      </c>
      <c r="BM26" s="66" t="str">
        <f t="shared" ref="BM26" si="281">IF(BN26&gt;0,BN26*25,"")</f>
        <v/>
      </c>
      <c r="BN26" s="44"/>
      <c r="BO26" s="68"/>
      <c r="BP26" s="47"/>
      <c r="BQ26" s="67" t="str">
        <f t="shared" ref="BQ26" si="282">IF(BW26&gt;0,SUM(BO26:BP26)/25,"")</f>
        <v/>
      </c>
      <c r="BR26" s="69" t="str">
        <f t="shared" si="219"/>
        <v/>
      </c>
      <c r="BS26" s="67" t="str">
        <f t="shared" si="220"/>
        <v/>
      </c>
      <c r="BT26" s="66" t="str">
        <f t="shared" si="221"/>
        <v/>
      </c>
      <c r="BU26" s="67" t="str">
        <f t="shared" si="222"/>
        <v/>
      </c>
      <c r="BV26" s="66" t="str">
        <f t="shared" ref="BV26" si="283">IF(BW26&gt;0,BW26*25,"")</f>
        <v/>
      </c>
      <c r="BW26" s="105"/>
      <c r="BX26" s="70"/>
      <c r="BY26" s="67" t="str">
        <f t="shared" ref="BY26" si="284">IF(CE26&gt;0,BX26/25,"")</f>
        <v/>
      </c>
      <c r="BZ26" s="69" t="str">
        <f t="shared" ref="BZ26" si="285">IF(CE26&gt;0,BX26/2,"")</f>
        <v/>
      </c>
      <c r="CA26" s="67" t="str">
        <f t="shared" ref="CA26" si="286">IF(CE26&gt;0,BZ26/25,"")</f>
        <v/>
      </c>
      <c r="CB26" s="66" t="str">
        <f t="shared" ref="CB26" si="287">IF(CE26&gt;0,CD26-BX26-BZ26,"")</f>
        <v/>
      </c>
      <c r="CC26" s="67" t="str">
        <f t="shared" ref="CC26" si="288">IF(CE26&gt;0,CB26/25,"")</f>
        <v/>
      </c>
      <c r="CD26" s="66" t="str">
        <f t="shared" ref="CD26" si="289">IF(CE26&gt;0,CE26*25,"")</f>
        <v/>
      </c>
      <c r="CE26" s="44"/>
      <c r="CF26" s="68"/>
      <c r="CG26" s="47"/>
      <c r="CH26" s="67" t="str">
        <f t="shared" ref="CH26" si="290">IF(CN26&gt;0,SUM(CF26:CG26)/25,"")</f>
        <v/>
      </c>
      <c r="CI26" s="69" t="str">
        <f t="shared" si="231"/>
        <v/>
      </c>
      <c r="CJ26" s="67" t="str">
        <f t="shared" si="232"/>
        <v/>
      </c>
      <c r="CK26" s="66" t="str">
        <f t="shared" si="233"/>
        <v/>
      </c>
      <c r="CL26" s="67" t="str">
        <f t="shared" si="234"/>
        <v/>
      </c>
      <c r="CM26" s="66" t="str">
        <f t="shared" ref="CM26" si="291">IF(CN26&gt;0,CN26*25,"")</f>
        <v/>
      </c>
      <c r="CN26" s="44"/>
      <c r="CO26" s="70"/>
      <c r="CP26" s="67" t="str">
        <f t="shared" ref="CP26" si="292">IF(CV26&gt;0,CO26/25,"")</f>
        <v/>
      </c>
      <c r="CQ26" s="69" t="str">
        <f t="shared" ref="CQ26" si="293">IF(CV26&gt;0,CO26/2,"")</f>
        <v/>
      </c>
      <c r="CR26" s="67" t="str">
        <f t="shared" ref="CR26" si="294">IF(CV26&gt;0,CQ26/25,"")</f>
        <v/>
      </c>
      <c r="CS26" s="66" t="str">
        <f t="shared" ref="CS26" si="295">IF(CV26&gt;0,CU26-CO26-CQ26,"")</f>
        <v/>
      </c>
      <c r="CT26" s="67" t="str">
        <f t="shared" ref="CT26" si="296">IF(CV26&gt;0,CS26/25,"")</f>
        <v/>
      </c>
      <c r="CU26" s="66" t="str">
        <f t="shared" ref="CU26" si="297">IF(CV26&gt;0,CV26*25,"")</f>
        <v/>
      </c>
      <c r="CV26" s="44"/>
      <c r="CW26" s="68"/>
      <c r="CX26" s="47"/>
      <c r="CY26" s="67" t="str">
        <f t="shared" ref="CY26" si="298">IF(DE26&gt;0,SUM(CW26:CX26)/25,"")</f>
        <v/>
      </c>
      <c r="CZ26" s="69" t="str">
        <f t="shared" si="243"/>
        <v/>
      </c>
      <c r="DA26" s="67" t="str">
        <f t="shared" si="244"/>
        <v/>
      </c>
      <c r="DB26" s="66" t="str">
        <f t="shared" si="245"/>
        <v/>
      </c>
      <c r="DC26" s="67" t="str">
        <f t="shared" si="246"/>
        <v/>
      </c>
      <c r="DD26" s="66" t="str">
        <f t="shared" ref="DD26" si="299">IF(DE26&gt;0,DE26*25,"")</f>
        <v/>
      </c>
      <c r="DE26" s="44"/>
      <c r="DF26" s="38"/>
    </row>
    <row r="27" spans="1:110" x14ac:dyDescent="0.25">
      <c r="A27" s="73">
        <v>13</v>
      </c>
      <c r="B27" s="72" t="s">
        <v>90</v>
      </c>
      <c r="C27" s="66">
        <v>2</v>
      </c>
      <c r="D27" s="71">
        <f t="shared" si="172"/>
        <v>30</v>
      </c>
      <c r="E27" s="71">
        <f t="shared" si="173"/>
        <v>0</v>
      </c>
      <c r="F27" s="71">
        <f t="shared" si="174"/>
        <v>0</v>
      </c>
      <c r="G27" s="44">
        <f t="shared" si="175"/>
        <v>5</v>
      </c>
      <c r="H27" s="70"/>
      <c r="I27" s="67" t="str">
        <f t="shared" si="176"/>
        <v/>
      </c>
      <c r="J27" s="69" t="str">
        <f t="shared" si="177"/>
        <v/>
      </c>
      <c r="K27" s="67" t="str">
        <f t="shared" si="178"/>
        <v/>
      </c>
      <c r="L27" s="66" t="str">
        <f t="shared" si="179"/>
        <v/>
      </c>
      <c r="M27" s="67" t="str">
        <f t="shared" si="180"/>
        <v/>
      </c>
      <c r="N27" s="66" t="str">
        <f t="shared" si="181"/>
        <v/>
      </c>
      <c r="O27" s="44"/>
      <c r="P27" s="74"/>
      <c r="Q27" s="47"/>
      <c r="R27" s="67" t="str">
        <f t="shared" si="182"/>
        <v/>
      </c>
      <c r="S27" s="69" t="str">
        <f t="shared" si="183"/>
        <v/>
      </c>
      <c r="T27" s="67" t="str">
        <f t="shared" si="184"/>
        <v/>
      </c>
      <c r="U27" s="66" t="str">
        <f t="shared" si="185"/>
        <v/>
      </c>
      <c r="V27" s="67" t="str">
        <f t="shared" si="186"/>
        <v/>
      </c>
      <c r="W27" s="66" t="str">
        <f t="shared" si="187"/>
        <v/>
      </c>
      <c r="X27" s="44"/>
      <c r="Y27" s="70">
        <v>30</v>
      </c>
      <c r="Z27" s="67">
        <f t="shared" si="188"/>
        <v>1.2</v>
      </c>
      <c r="AA27" s="69">
        <f t="shared" si="189"/>
        <v>15</v>
      </c>
      <c r="AB27" s="67">
        <f t="shared" si="190"/>
        <v>0.6</v>
      </c>
      <c r="AC27" s="66">
        <f t="shared" si="191"/>
        <v>80</v>
      </c>
      <c r="AD27" s="67">
        <f t="shared" si="192"/>
        <v>3.2</v>
      </c>
      <c r="AE27" s="66">
        <f t="shared" si="193"/>
        <v>125</v>
      </c>
      <c r="AF27" s="44">
        <v>5</v>
      </c>
      <c r="AG27" s="74"/>
      <c r="AH27" s="47"/>
      <c r="AI27" s="67" t="str">
        <f t="shared" si="194"/>
        <v/>
      </c>
      <c r="AJ27" s="69" t="str">
        <f t="shared" si="195"/>
        <v/>
      </c>
      <c r="AK27" s="67" t="str">
        <f t="shared" si="196"/>
        <v/>
      </c>
      <c r="AL27" s="66" t="str">
        <f t="shared" si="197"/>
        <v/>
      </c>
      <c r="AM27" s="67" t="str">
        <f t="shared" si="198"/>
        <v/>
      </c>
      <c r="AN27" s="66" t="str">
        <f t="shared" si="199"/>
        <v/>
      </c>
      <c r="AO27" s="44"/>
      <c r="AP27" s="70"/>
      <c r="AQ27" s="67" t="str">
        <f t="shared" si="200"/>
        <v/>
      </c>
      <c r="AR27" s="69" t="str">
        <f t="shared" si="201"/>
        <v/>
      </c>
      <c r="AS27" s="67" t="str">
        <f t="shared" si="202"/>
        <v/>
      </c>
      <c r="AT27" s="66" t="str">
        <f t="shared" si="203"/>
        <v/>
      </c>
      <c r="AU27" s="67" t="str">
        <f t="shared" si="204"/>
        <v/>
      </c>
      <c r="AV27" s="66" t="str">
        <f t="shared" si="205"/>
        <v/>
      </c>
      <c r="AW27" s="44"/>
      <c r="AX27" s="68"/>
      <c r="AY27" s="47"/>
      <c r="AZ27" s="67" t="str">
        <f t="shared" si="206"/>
        <v/>
      </c>
      <c r="BA27" s="69" t="str">
        <f t="shared" si="207"/>
        <v/>
      </c>
      <c r="BB27" s="67" t="str">
        <f t="shared" si="208"/>
        <v/>
      </c>
      <c r="BC27" s="66" t="str">
        <f t="shared" si="209"/>
        <v/>
      </c>
      <c r="BD27" s="67" t="str">
        <f t="shared" si="210"/>
        <v/>
      </c>
      <c r="BE27" s="66" t="str">
        <f t="shared" si="211"/>
        <v/>
      </c>
      <c r="BF27" s="44"/>
      <c r="BG27" s="68"/>
      <c r="BH27" s="67" t="str">
        <f t="shared" si="212"/>
        <v/>
      </c>
      <c r="BI27" s="69" t="str">
        <f t="shared" si="213"/>
        <v/>
      </c>
      <c r="BJ27" s="67" t="str">
        <f t="shared" si="214"/>
        <v/>
      </c>
      <c r="BK27" s="66" t="str">
        <f t="shared" si="215"/>
        <v/>
      </c>
      <c r="BL27" s="67" t="str">
        <f t="shared" si="216"/>
        <v/>
      </c>
      <c r="BM27" s="66" t="str">
        <f t="shared" si="217"/>
        <v/>
      </c>
      <c r="BN27" s="44"/>
      <c r="BO27" s="68"/>
      <c r="BP27" s="47"/>
      <c r="BQ27" s="67" t="str">
        <f t="shared" si="218"/>
        <v/>
      </c>
      <c r="BR27" s="69" t="str">
        <f t="shared" si="219"/>
        <v/>
      </c>
      <c r="BS27" s="67" t="str">
        <f t="shared" si="220"/>
        <v/>
      </c>
      <c r="BT27" s="66" t="str">
        <f t="shared" si="221"/>
        <v/>
      </c>
      <c r="BU27" s="67" t="str">
        <f t="shared" si="222"/>
        <v/>
      </c>
      <c r="BV27" s="66" t="str">
        <f t="shared" si="223"/>
        <v/>
      </c>
      <c r="BW27" s="105"/>
      <c r="BX27" s="70"/>
      <c r="BY27" s="67" t="str">
        <f t="shared" si="224"/>
        <v/>
      </c>
      <c r="BZ27" s="69" t="str">
        <f t="shared" si="225"/>
        <v/>
      </c>
      <c r="CA27" s="67" t="str">
        <f t="shared" si="226"/>
        <v/>
      </c>
      <c r="CB27" s="66" t="str">
        <f t="shared" si="227"/>
        <v/>
      </c>
      <c r="CC27" s="67" t="str">
        <f t="shared" si="228"/>
        <v/>
      </c>
      <c r="CD27" s="66" t="str">
        <f t="shared" si="229"/>
        <v/>
      </c>
      <c r="CE27" s="44"/>
      <c r="CF27" s="68"/>
      <c r="CG27" s="47"/>
      <c r="CH27" s="67" t="str">
        <f t="shared" si="230"/>
        <v/>
      </c>
      <c r="CI27" s="69" t="str">
        <f t="shared" si="231"/>
        <v/>
      </c>
      <c r="CJ27" s="67" t="str">
        <f t="shared" si="232"/>
        <v/>
      </c>
      <c r="CK27" s="66" t="str">
        <f t="shared" si="233"/>
        <v/>
      </c>
      <c r="CL27" s="67" t="str">
        <f t="shared" si="234"/>
        <v/>
      </c>
      <c r="CM27" s="66" t="str">
        <f t="shared" si="235"/>
        <v/>
      </c>
      <c r="CN27" s="44"/>
      <c r="CO27" s="70"/>
      <c r="CP27" s="67" t="str">
        <f t="shared" si="236"/>
        <v/>
      </c>
      <c r="CQ27" s="69" t="str">
        <f t="shared" si="237"/>
        <v/>
      </c>
      <c r="CR27" s="67" t="str">
        <f t="shared" si="238"/>
        <v/>
      </c>
      <c r="CS27" s="66" t="str">
        <f t="shared" si="239"/>
        <v/>
      </c>
      <c r="CT27" s="67" t="str">
        <f t="shared" si="240"/>
        <v/>
      </c>
      <c r="CU27" s="66" t="str">
        <f t="shared" si="241"/>
        <v/>
      </c>
      <c r="CV27" s="44"/>
      <c r="CW27" s="68"/>
      <c r="CX27" s="47"/>
      <c r="CY27" s="67" t="str">
        <f t="shared" si="242"/>
        <v/>
      </c>
      <c r="CZ27" s="69" t="str">
        <f t="shared" si="243"/>
        <v/>
      </c>
      <c r="DA27" s="67" t="str">
        <f t="shared" si="244"/>
        <v/>
      </c>
      <c r="DB27" s="66" t="str">
        <f t="shared" si="245"/>
        <v/>
      </c>
      <c r="DC27" s="67" t="str">
        <f t="shared" si="246"/>
        <v/>
      </c>
      <c r="DD27" s="66" t="str">
        <f t="shared" si="247"/>
        <v/>
      </c>
      <c r="DE27" s="44"/>
      <c r="DF27" s="39"/>
    </row>
    <row r="28" spans="1:110" x14ac:dyDescent="0.25">
      <c r="A28" s="73">
        <v>14</v>
      </c>
      <c r="B28" s="72" t="s">
        <v>91</v>
      </c>
      <c r="C28" s="66" t="s">
        <v>83</v>
      </c>
      <c r="D28" s="71">
        <f t="shared" ref="D28" si="300">SUM(H28,Y28,AP28,BG28,BX28,CO28)</f>
        <v>0</v>
      </c>
      <c r="E28" s="71">
        <f t="shared" ref="E28" si="301">SUM(P28,AG28,AX28,BO28,CF28,CW28)</f>
        <v>30</v>
      </c>
      <c r="F28" s="71">
        <f t="shared" ref="F28" si="302">SUM(Q28,AH28,AY28,BP28,CG28,CX28)</f>
        <v>0</v>
      </c>
      <c r="G28" s="44">
        <f t="shared" ref="G28" si="303">SUM(O28,X28,AF28,AO28,AW28,BF28,BN28,BW28,CE28,CN28,CV28,DE28)</f>
        <v>4</v>
      </c>
      <c r="H28" s="70"/>
      <c r="I28" s="67" t="str">
        <f t="shared" ref="I28" si="304">IF(O28&gt;0,H28/25,"")</f>
        <v/>
      </c>
      <c r="J28" s="69" t="str">
        <f t="shared" ref="J28" si="305">IF(O28&gt;0,H28/2,"")</f>
        <v/>
      </c>
      <c r="K28" s="67" t="str">
        <f t="shared" ref="K28" si="306">IF(O28&gt;0,J28/25,"")</f>
        <v/>
      </c>
      <c r="L28" s="66" t="str">
        <f t="shared" ref="L28" si="307">IF(O28&gt;0,N28-H28-J28,"")</f>
        <v/>
      </c>
      <c r="M28" s="67" t="str">
        <f t="shared" ref="M28" si="308">IF(O28&gt;0,L28/25,"")</f>
        <v/>
      </c>
      <c r="N28" s="66" t="str">
        <f t="shared" ref="N28" si="309">IF(O28&gt;0,O28*25,"")</f>
        <v/>
      </c>
      <c r="O28" s="44"/>
      <c r="P28" s="74"/>
      <c r="Q28" s="47"/>
      <c r="R28" s="67" t="str">
        <f t="shared" ref="R28" si="310">IF(X28&gt;0,SUM(P28:Q28)/25,"")</f>
        <v/>
      </c>
      <c r="S28" s="69" t="str">
        <f t="shared" si="183"/>
        <v/>
      </c>
      <c r="T28" s="67" t="str">
        <f t="shared" si="184"/>
        <v/>
      </c>
      <c r="U28" s="66" t="str">
        <f t="shared" si="185"/>
        <v/>
      </c>
      <c r="V28" s="67" t="str">
        <f t="shared" si="186"/>
        <v/>
      </c>
      <c r="W28" s="66" t="str">
        <f t="shared" ref="W28" si="311">IF(X28&gt;0,X28*25,"")</f>
        <v/>
      </c>
      <c r="X28" s="44"/>
      <c r="Y28" s="70"/>
      <c r="Z28" s="67" t="str">
        <f t="shared" ref="Z28" si="312">IF(AF28&gt;0,Y28/25,"")</f>
        <v/>
      </c>
      <c r="AA28" s="69" t="str">
        <f t="shared" ref="AA28" si="313">IF(AF28&gt;0,Y28/2,"")</f>
        <v/>
      </c>
      <c r="AB28" s="67" t="str">
        <f t="shared" ref="AB28" si="314">IF(AF28&gt;0,AA28/25,"")</f>
        <v/>
      </c>
      <c r="AC28" s="66" t="str">
        <f t="shared" ref="AC28" si="315">IF(AF28&gt;0,AE28-Y28-AA28,"")</f>
        <v/>
      </c>
      <c r="AD28" s="67" t="str">
        <f t="shared" ref="AD28" si="316">IF(AF28&gt;0,AC28/25,"")</f>
        <v/>
      </c>
      <c r="AE28" s="66" t="str">
        <f t="shared" ref="AE28" si="317">IF(AF28&gt;0,AF28*25,"")</f>
        <v/>
      </c>
      <c r="AF28" s="44"/>
      <c r="AG28" s="74">
        <v>30</v>
      </c>
      <c r="AH28" s="47"/>
      <c r="AI28" s="67">
        <f t="shared" ref="AI28" si="318">IF(AO28&gt;0,SUM(AG28:AH28)/25,"")</f>
        <v>1.2</v>
      </c>
      <c r="AJ28" s="69">
        <f t="shared" si="195"/>
        <v>6</v>
      </c>
      <c r="AK28" s="67">
        <f t="shared" si="196"/>
        <v>0.24</v>
      </c>
      <c r="AL28" s="66">
        <f t="shared" si="197"/>
        <v>64</v>
      </c>
      <c r="AM28" s="67">
        <f t="shared" si="198"/>
        <v>2.56</v>
      </c>
      <c r="AN28" s="66">
        <f t="shared" ref="AN28" si="319">IF(AO28&gt;0,AO28*25,"")</f>
        <v>100</v>
      </c>
      <c r="AO28" s="44">
        <v>4</v>
      </c>
      <c r="AP28" s="70"/>
      <c r="AQ28" s="67" t="str">
        <f t="shared" ref="AQ28" si="320">IF(AW28&gt;0,AP28/25,"")</f>
        <v/>
      </c>
      <c r="AR28" s="69" t="str">
        <f t="shared" ref="AR28" si="321">IF(AW28&gt;0,AP28/2,"")</f>
        <v/>
      </c>
      <c r="AS28" s="67" t="str">
        <f t="shared" ref="AS28" si="322">IF(AW28&gt;0,AR28/25,"")</f>
        <v/>
      </c>
      <c r="AT28" s="66" t="str">
        <f t="shared" ref="AT28" si="323">IF(AW28&gt;0,AV28-AP28-AR28,"")</f>
        <v/>
      </c>
      <c r="AU28" s="67" t="str">
        <f t="shared" ref="AU28" si="324">IF(AW28&gt;0,AT28/25,"")</f>
        <v/>
      </c>
      <c r="AV28" s="66" t="str">
        <f t="shared" ref="AV28" si="325">IF(AW28&gt;0,AW28*25,"")</f>
        <v/>
      </c>
      <c r="AW28" s="44"/>
      <c r="AX28" s="68"/>
      <c r="AY28" s="47"/>
      <c r="AZ28" s="67" t="str">
        <f t="shared" ref="AZ28" si="326">IF(BF28&gt;0,SUM(AX28:AY28)/25,"")</f>
        <v/>
      </c>
      <c r="BA28" s="69" t="str">
        <f t="shared" si="207"/>
        <v/>
      </c>
      <c r="BB28" s="67" t="str">
        <f t="shared" si="208"/>
        <v/>
      </c>
      <c r="BC28" s="66" t="str">
        <f t="shared" si="209"/>
        <v/>
      </c>
      <c r="BD28" s="67" t="str">
        <f t="shared" si="210"/>
        <v/>
      </c>
      <c r="BE28" s="66" t="str">
        <f t="shared" ref="BE28" si="327">IF(BF28&gt;0,BF28*25,"")</f>
        <v/>
      </c>
      <c r="BF28" s="44"/>
      <c r="BG28" s="68"/>
      <c r="BH28" s="67" t="str">
        <f t="shared" ref="BH28" si="328">IF(BN28&gt;0,BG28/25,"")</f>
        <v/>
      </c>
      <c r="BI28" s="69" t="str">
        <f t="shared" ref="BI28" si="329">IF(BN28&gt;0,BG28/2,"")</f>
        <v/>
      </c>
      <c r="BJ28" s="67" t="str">
        <f t="shared" ref="BJ28" si="330">IF(BN28&gt;0,BI28/25,"")</f>
        <v/>
      </c>
      <c r="BK28" s="66" t="str">
        <f t="shared" ref="BK28" si="331">IF(BN28&gt;0,BM28-BG28-BI28,"")</f>
        <v/>
      </c>
      <c r="BL28" s="67" t="str">
        <f t="shared" ref="BL28" si="332">IF(BN28&gt;0,BK28/25,"")</f>
        <v/>
      </c>
      <c r="BM28" s="66" t="str">
        <f t="shared" ref="BM28" si="333">IF(BN28&gt;0,BN28*25,"")</f>
        <v/>
      </c>
      <c r="BN28" s="44"/>
      <c r="BO28" s="68"/>
      <c r="BP28" s="47"/>
      <c r="BQ28" s="67" t="str">
        <f t="shared" ref="BQ28" si="334">IF(BW28&gt;0,SUM(BO28:BP28)/25,"")</f>
        <v/>
      </c>
      <c r="BR28" s="69" t="str">
        <f t="shared" si="219"/>
        <v/>
      </c>
      <c r="BS28" s="67" t="str">
        <f t="shared" si="220"/>
        <v/>
      </c>
      <c r="BT28" s="66" t="str">
        <f t="shared" si="221"/>
        <v/>
      </c>
      <c r="BU28" s="67" t="str">
        <f t="shared" si="222"/>
        <v/>
      </c>
      <c r="BV28" s="66" t="str">
        <f t="shared" ref="BV28" si="335">IF(BW28&gt;0,BW28*25,"")</f>
        <v/>
      </c>
      <c r="BW28" s="105"/>
      <c r="BX28" s="70"/>
      <c r="BY28" s="67" t="str">
        <f t="shared" ref="BY28" si="336">IF(CE28&gt;0,BX28/25,"")</f>
        <v/>
      </c>
      <c r="BZ28" s="69" t="str">
        <f t="shared" ref="BZ28" si="337">IF(CE28&gt;0,BX28/2,"")</f>
        <v/>
      </c>
      <c r="CA28" s="67" t="str">
        <f t="shared" ref="CA28" si="338">IF(CE28&gt;0,BZ28/25,"")</f>
        <v/>
      </c>
      <c r="CB28" s="66" t="str">
        <f t="shared" ref="CB28" si="339">IF(CE28&gt;0,CD28-BX28-BZ28,"")</f>
        <v/>
      </c>
      <c r="CC28" s="67" t="str">
        <f t="shared" ref="CC28" si="340">IF(CE28&gt;0,CB28/25,"")</f>
        <v/>
      </c>
      <c r="CD28" s="66" t="str">
        <f t="shared" ref="CD28" si="341">IF(CE28&gt;0,CE28*25,"")</f>
        <v/>
      </c>
      <c r="CE28" s="44"/>
      <c r="CF28" s="68"/>
      <c r="CG28" s="47"/>
      <c r="CH28" s="67" t="str">
        <f t="shared" ref="CH28" si="342">IF(CN28&gt;0,SUM(CF28:CG28)/25,"")</f>
        <v/>
      </c>
      <c r="CI28" s="69" t="str">
        <f t="shared" si="231"/>
        <v/>
      </c>
      <c r="CJ28" s="67" t="str">
        <f t="shared" si="232"/>
        <v/>
      </c>
      <c r="CK28" s="66" t="str">
        <f t="shared" si="233"/>
        <v/>
      </c>
      <c r="CL28" s="67" t="str">
        <f t="shared" si="234"/>
        <v/>
      </c>
      <c r="CM28" s="66" t="str">
        <f t="shared" ref="CM28" si="343">IF(CN28&gt;0,CN28*25,"")</f>
        <v/>
      </c>
      <c r="CN28" s="44"/>
      <c r="CO28" s="70"/>
      <c r="CP28" s="67" t="str">
        <f t="shared" ref="CP28" si="344">IF(CV28&gt;0,CO28/25,"")</f>
        <v/>
      </c>
      <c r="CQ28" s="69" t="str">
        <f t="shared" ref="CQ28" si="345">IF(CV28&gt;0,CO28/2,"")</f>
        <v/>
      </c>
      <c r="CR28" s="67" t="str">
        <f t="shared" ref="CR28" si="346">IF(CV28&gt;0,CQ28/25,"")</f>
        <v/>
      </c>
      <c r="CS28" s="66" t="str">
        <f t="shared" ref="CS28" si="347">IF(CV28&gt;0,CU28-CO28-CQ28,"")</f>
        <v/>
      </c>
      <c r="CT28" s="67" t="str">
        <f t="shared" ref="CT28" si="348">IF(CV28&gt;0,CS28/25,"")</f>
        <v/>
      </c>
      <c r="CU28" s="66" t="str">
        <f t="shared" ref="CU28" si="349">IF(CV28&gt;0,CV28*25,"")</f>
        <v/>
      </c>
      <c r="CV28" s="44"/>
      <c r="CW28" s="68"/>
      <c r="CX28" s="47"/>
      <c r="CY28" s="67" t="str">
        <f t="shared" ref="CY28" si="350">IF(DE28&gt;0,SUM(CW28:CX28)/25,"")</f>
        <v/>
      </c>
      <c r="CZ28" s="69" t="str">
        <f t="shared" si="243"/>
        <v/>
      </c>
      <c r="DA28" s="67" t="str">
        <f t="shared" si="244"/>
        <v/>
      </c>
      <c r="DB28" s="66" t="str">
        <f t="shared" si="245"/>
        <v/>
      </c>
      <c r="DC28" s="67" t="str">
        <f t="shared" si="246"/>
        <v/>
      </c>
      <c r="DD28" s="66" t="str">
        <f t="shared" ref="DD28" si="351">IF(DE28&gt;0,DE28*25,"")</f>
        <v/>
      </c>
      <c r="DE28" s="44"/>
      <c r="DF28" s="39"/>
    </row>
    <row r="29" spans="1:110" s="6" customFormat="1" ht="31.5" x14ac:dyDescent="0.25">
      <c r="A29" s="73">
        <v>15</v>
      </c>
      <c r="B29" s="72" t="s">
        <v>92</v>
      </c>
      <c r="C29" s="66">
        <v>1</v>
      </c>
      <c r="D29" s="71">
        <f t="shared" si="172"/>
        <v>30</v>
      </c>
      <c r="E29" s="71">
        <f t="shared" si="173"/>
        <v>0</v>
      </c>
      <c r="F29" s="71">
        <f t="shared" si="174"/>
        <v>0</v>
      </c>
      <c r="G29" s="44">
        <f t="shared" si="175"/>
        <v>5</v>
      </c>
      <c r="H29" s="70">
        <v>30</v>
      </c>
      <c r="I29" s="67">
        <f t="shared" si="176"/>
        <v>1.2</v>
      </c>
      <c r="J29" s="69">
        <f t="shared" si="177"/>
        <v>15</v>
      </c>
      <c r="K29" s="67">
        <f t="shared" si="178"/>
        <v>0.6</v>
      </c>
      <c r="L29" s="66">
        <f t="shared" si="179"/>
        <v>80</v>
      </c>
      <c r="M29" s="67">
        <f t="shared" si="180"/>
        <v>3.2</v>
      </c>
      <c r="N29" s="66">
        <f t="shared" si="181"/>
        <v>125</v>
      </c>
      <c r="O29" s="44">
        <v>5</v>
      </c>
      <c r="P29" s="74"/>
      <c r="Q29" s="47"/>
      <c r="R29" s="67" t="str">
        <f t="shared" si="182"/>
        <v/>
      </c>
      <c r="S29" s="69" t="str">
        <f t="shared" si="183"/>
        <v/>
      </c>
      <c r="T29" s="67" t="str">
        <f t="shared" si="184"/>
        <v/>
      </c>
      <c r="U29" s="66" t="str">
        <f t="shared" si="185"/>
        <v/>
      </c>
      <c r="V29" s="67" t="str">
        <f t="shared" si="186"/>
        <v/>
      </c>
      <c r="W29" s="66" t="str">
        <f t="shared" si="187"/>
        <v/>
      </c>
      <c r="X29" s="44"/>
      <c r="Y29" s="70"/>
      <c r="Z29" s="67" t="str">
        <f t="shared" si="188"/>
        <v/>
      </c>
      <c r="AA29" s="69" t="str">
        <f t="shared" si="189"/>
        <v/>
      </c>
      <c r="AB29" s="67" t="str">
        <f t="shared" si="190"/>
        <v/>
      </c>
      <c r="AC29" s="66" t="str">
        <f t="shared" si="191"/>
        <v/>
      </c>
      <c r="AD29" s="67" t="str">
        <f t="shared" si="192"/>
        <v/>
      </c>
      <c r="AE29" s="66" t="str">
        <f t="shared" si="193"/>
        <v/>
      </c>
      <c r="AF29" s="44"/>
      <c r="AG29" s="74"/>
      <c r="AH29" s="47"/>
      <c r="AI29" s="67" t="str">
        <f t="shared" si="194"/>
        <v/>
      </c>
      <c r="AJ29" s="69" t="str">
        <f t="shared" si="195"/>
        <v/>
      </c>
      <c r="AK29" s="67" t="str">
        <f t="shared" si="196"/>
        <v/>
      </c>
      <c r="AL29" s="66" t="str">
        <f t="shared" si="197"/>
        <v/>
      </c>
      <c r="AM29" s="67" t="str">
        <f t="shared" si="198"/>
        <v/>
      </c>
      <c r="AN29" s="66" t="str">
        <f t="shared" si="199"/>
        <v/>
      </c>
      <c r="AO29" s="44"/>
      <c r="AP29" s="70"/>
      <c r="AQ29" s="67" t="str">
        <f t="shared" si="200"/>
        <v/>
      </c>
      <c r="AR29" s="69" t="str">
        <f t="shared" si="201"/>
        <v/>
      </c>
      <c r="AS29" s="67" t="str">
        <f t="shared" si="202"/>
        <v/>
      </c>
      <c r="AT29" s="66" t="str">
        <f t="shared" si="203"/>
        <v/>
      </c>
      <c r="AU29" s="67" t="str">
        <f t="shared" si="204"/>
        <v/>
      </c>
      <c r="AV29" s="66" t="str">
        <f t="shared" si="205"/>
        <v/>
      </c>
      <c r="AW29" s="44"/>
      <c r="AX29" s="68"/>
      <c r="AY29" s="47"/>
      <c r="AZ29" s="67" t="str">
        <f t="shared" si="206"/>
        <v/>
      </c>
      <c r="BA29" s="69" t="str">
        <f t="shared" si="207"/>
        <v/>
      </c>
      <c r="BB29" s="67" t="str">
        <f t="shared" si="208"/>
        <v/>
      </c>
      <c r="BC29" s="66" t="str">
        <f t="shared" si="209"/>
        <v/>
      </c>
      <c r="BD29" s="67" t="str">
        <f t="shared" si="210"/>
        <v/>
      </c>
      <c r="BE29" s="66" t="str">
        <f t="shared" si="211"/>
        <v/>
      </c>
      <c r="BF29" s="44"/>
      <c r="BG29" s="68"/>
      <c r="BH29" s="67" t="str">
        <f t="shared" si="212"/>
        <v/>
      </c>
      <c r="BI29" s="69" t="str">
        <f t="shared" si="213"/>
        <v/>
      </c>
      <c r="BJ29" s="67" t="str">
        <f t="shared" si="214"/>
        <v/>
      </c>
      <c r="BK29" s="66" t="str">
        <f t="shared" si="215"/>
        <v/>
      </c>
      <c r="BL29" s="67" t="str">
        <f t="shared" si="216"/>
        <v/>
      </c>
      <c r="BM29" s="66" t="str">
        <f t="shared" si="217"/>
        <v/>
      </c>
      <c r="BN29" s="44"/>
      <c r="BO29" s="68"/>
      <c r="BP29" s="47"/>
      <c r="BQ29" s="67" t="str">
        <f t="shared" si="218"/>
        <v/>
      </c>
      <c r="BR29" s="69" t="str">
        <f t="shared" si="219"/>
        <v/>
      </c>
      <c r="BS29" s="67" t="str">
        <f t="shared" si="220"/>
        <v/>
      </c>
      <c r="BT29" s="66" t="str">
        <f t="shared" si="221"/>
        <v/>
      </c>
      <c r="BU29" s="67" t="str">
        <f t="shared" si="222"/>
        <v/>
      </c>
      <c r="BV29" s="66" t="str">
        <f t="shared" si="223"/>
        <v/>
      </c>
      <c r="BW29" s="105"/>
      <c r="BX29" s="70"/>
      <c r="BY29" s="67" t="str">
        <f t="shared" si="224"/>
        <v/>
      </c>
      <c r="BZ29" s="69" t="str">
        <f t="shared" si="225"/>
        <v/>
      </c>
      <c r="CA29" s="67" t="str">
        <f t="shared" si="226"/>
        <v/>
      </c>
      <c r="CB29" s="66" t="str">
        <f t="shared" si="227"/>
        <v/>
      </c>
      <c r="CC29" s="67" t="str">
        <f t="shared" si="228"/>
        <v/>
      </c>
      <c r="CD29" s="66" t="str">
        <f t="shared" si="229"/>
        <v/>
      </c>
      <c r="CE29" s="44"/>
      <c r="CF29" s="68"/>
      <c r="CG29" s="47"/>
      <c r="CH29" s="67" t="str">
        <f t="shared" si="230"/>
        <v/>
      </c>
      <c r="CI29" s="69" t="str">
        <f t="shared" si="231"/>
        <v/>
      </c>
      <c r="CJ29" s="67" t="str">
        <f t="shared" si="232"/>
        <v/>
      </c>
      <c r="CK29" s="66" t="str">
        <f t="shared" si="233"/>
        <v/>
      </c>
      <c r="CL29" s="67" t="str">
        <f t="shared" si="234"/>
        <v/>
      </c>
      <c r="CM29" s="66" t="str">
        <f t="shared" si="235"/>
        <v/>
      </c>
      <c r="CN29" s="44"/>
      <c r="CO29" s="70"/>
      <c r="CP29" s="67" t="str">
        <f t="shared" si="236"/>
        <v/>
      </c>
      <c r="CQ29" s="69" t="str">
        <f t="shared" si="237"/>
        <v/>
      </c>
      <c r="CR29" s="67" t="str">
        <f t="shared" si="238"/>
        <v/>
      </c>
      <c r="CS29" s="66" t="str">
        <f t="shared" si="239"/>
        <v/>
      </c>
      <c r="CT29" s="67" t="str">
        <f t="shared" si="240"/>
        <v/>
      </c>
      <c r="CU29" s="66" t="str">
        <f t="shared" si="241"/>
        <v/>
      </c>
      <c r="CV29" s="44"/>
      <c r="CW29" s="68"/>
      <c r="CX29" s="47"/>
      <c r="CY29" s="67" t="str">
        <f t="shared" si="242"/>
        <v/>
      </c>
      <c r="CZ29" s="69" t="str">
        <f t="shared" si="243"/>
        <v/>
      </c>
      <c r="DA29" s="67" t="str">
        <f t="shared" si="244"/>
        <v/>
      </c>
      <c r="DB29" s="66" t="str">
        <f t="shared" si="245"/>
        <v/>
      </c>
      <c r="DC29" s="67" t="str">
        <f t="shared" si="246"/>
        <v/>
      </c>
      <c r="DD29" s="66" t="str">
        <f t="shared" si="247"/>
        <v/>
      </c>
      <c r="DE29" s="44"/>
      <c r="DF29" s="38"/>
    </row>
    <row r="30" spans="1:110" s="6" customFormat="1" ht="31.5" x14ac:dyDescent="0.25">
      <c r="A30" s="73">
        <v>16</v>
      </c>
      <c r="B30" s="72" t="s">
        <v>93</v>
      </c>
      <c r="C30" s="66" t="s">
        <v>83</v>
      </c>
      <c r="D30" s="71">
        <f t="shared" ref="D30" si="352">SUM(H30,Y30,AP30,BG30,BX30,CO30)</f>
        <v>0</v>
      </c>
      <c r="E30" s="71">
        <f t="shared" ref="E30" si="353">SUM(P30,AG30,AX30,BO30,CF30,CW30)</f>
        <v>30</v>
      </c>
      <c r="F30" s="71">
        <f t="shared" ref="F30" si="354">SUM(Q30,AH30,AY30,BP30,CG30,CX30)</f>
        <v>0</v>
      </c>
      <c r="G30" s="44">
        <f t="shared" ref="G30" si="355">SUM(O30,X30,AF30,AO30,AW30,BF30,BN30,BW30,CE30,CN30,CV30,DE30)</f>
        <v>4</v>
      </c>
      <c r="H30" s="70"/>
      <c r="I30" s="67" t="str">
        <f t="shared" ref="I30" si="356">IF(O30&gt;0,H30/25,"")</f>
        <v/>
      </c>
      <c r="J30" s="69" t="str">
        <f t="shared" ref="J30" si="357">IF(O30&gt;0,H30/2,"")</f>
        <v/>
      </c>
      <c r="K30" s="67" t="str">
        <f t="shared" ref="K30" si="358">IF(O30&gt;0,J30/25,"")</f>
        <v/>
      </c>
      <c r="L30" s="66" t="str">
        <f t="shared" ref="L30" si="359">IF(O30&gt;0,N30-H30-J30,"")</f>
        <v/>
      </c>
      <c r="M30" s="67" t="str">
        <f t="shared" ref="M30" si="360">IF(O30&gt;0,L30/25,"")</f>
        <v/>
      </c>
      <c r="N30" s="66" t="str">
        <f t="shared" ref="N30" si="361">IF(O30&gt;0,O30*25,"")</f>
        <v/>
      </c>
      <c r="O30" s="44"/>
      <c r="P30" s="74">
        <v>30</v>
      </c>
      <c r="Q30" s="47"/>
      <c r="R30" s="67">
        <f t="shared" ref="R30" si="362">IF(X30&gt;0,SUM(P30:Q30)/25,"")</f>
        <v>1.2</v>
      </c>
      <c r="S30" s="69">
        <f t="shared" si="183"/>
        <v>6</v>
      </c>
      <c r="T30" s="67">
        <f t="shared" si="184"/>
        <v>0.24</v>
      </c>
      <c r="U30" s="66">
        <f t="shared" si="185"/>
        <v>64</v>
      </c>
      <c r="V30" s="67">
        <f t="shared" si="186"/>
        <v>2.56</v>
      </c>
      <c r="W30" s="66">
        <f t="shared" ref="W30" si="363">IF(X30&gt;0,X30*25,"")</f>
        <v>100</v>
      </c>
      <c r="X30" s="44">
        <v>4</v>
      </c>
      <c r="Y30" s="70"/>
      <c r="Z30" s="67" t="str">
        <f t="shared" ref="Z30" si="364">IF(AF30&gt;0,Y30/25,"")</f>
        <v/>
      </c>
      <c r="AA30" s="69" t="str">
        <f t="shared" ref="AA30" si="365">IF(AF30&gt;0,Y30/2,"")</f>
        <v/>
      </c>
      <c r="AB30" s="67" t="str">
        <f t="shared" ref="AB30" si="366">IF(AF30&gt;0,AA30/25,"")</f>
        <v/>
      </c>
      <c r="AC30" s="66" t="str">
        <f t="shared" ref="AC30" si="367">IF(AF30&gt;0,AE30-Y30-AA30,"")</f>
        <v/>
      </c>
      <c r="AD30" s="67" t="str">
        <f t="shared" ref="AD30" si="368">IF(AF30&gt;0,AC30/25,"")</f>
        <v/>
      </c>
      <c r="AE30" s="66" t="str">
        <f t="shared" ref="AE30" si="369">IF(AF30&gt;0,AF30*25,"")</f>
        <v/>
      </c>
      <c r="AF30" s="44"/>
      <c r="AG30" s="74"/>
      <c r="AH30" s="47"/>
      <c r="AI30" s="67" t="str">
        <f t="shared" ref="AI30" si="370">IF(AO30&gt;0,SUM(AG30:AH30)/25,"")</f>
        <v/>
      </c>
      <c r="AJ30" s="69" t="str">
        <f t="shared" si="195"/>
        <v/>
      </c>
      <c r="AK30" s="67" t="str">
        <f t="shared" si="196"/>
        <v/>
      </c>
      <c r="AL30" s="66" t="str">
        <f t="shared" si="197"/>
        <v/>
      </c>
      <c r="AM30" s="67" t="str">
        <f t="shared" si="198"/>
        <v/>
      </c>
      <c r="AN30" s="66" t="str">
        <f t="shared" ref="AN30" si="371">IF(AO30&gt;0,AO30*25,"")</f>
        <v/>
      </c>
      <c r="AO30" s="44"/>
      <c r="AP30" s="70"/>
      <c r="AQ30" s="67" t="str">
        <f t="shared" ref="AQ30" si="372">IF(AW30&gt;0,AP30/25,"")</f>
        <v/>
      </c>
      <c r="AR30" s="69" t="str">
        <f t="shared" ref="AR30" si="373">IF(AW30&gt;0,AP30/2,"")</f>
        <v/>
      </c>
      <c r="AS30" s="67" t="str">
        <f t="shared" ref="AS30" si="374">IF(AW30&gt;0,AR30/25,"")</f>
        <v/>
      </c>
      <c r="AT30" s="66" t="str">
        <f t="shared" ref="AT30" si="375">IF(AW30&gt;0,AV30-AP30-AR30,"")</f>
        <v/>
      </c>
      <c r="AU30" s="67" t="str">
        <f t="shared" ref="AU30" si="376">IF(AW30&gt;0,AT30/25,"")</f>
        <v/>
      </c>
      <c r="AV30" s="66" t="str">
        <f t="shared" ref="AV30" si="377">IF(AW30&gt;0,AW30*25,"")</f>
        <v/>
      </c>
      <c r="AW30" s="44"/>
      <c r="AX30" s="68"/>
      <c r="AY30" s="47"/>
      <c r="AZ30" s="67" t="str">
        <f t="shared" ref="AZ30" si="378">IF(BF30&gt;0,SUM(AX30:AY30)/25,"")</f>
        <v/>
      </c>
      <c r="BA30" s="69" t="str">
        <f t="shared" si="207"/>
        <v/>
      </c>
      <c r="BB30" s="67" t="str">
        <f t="shared" si="208"/>
        <v/>
      </c>
      <c r="BC30" s="66" t="str">
        <f t="shared" si="209"/>
        <v/>
      </c>
      <c r="BD30" s="67" t="str">
        <f t="shared" si="210"/>
        <v/>
      </c>
      <c r="BE30" s="66" t="str">
        <f t="shared" ref="BE30" si="379">IF(BF30&gt;0,BF30*25,"")</f>
        <v/>
      </c>
      <c r="BF30" s="44"/>
      <c r="BG30" s="68"/>
      <c r="BH30" s="67" t="str">
        <f t="shared" ref="BH30" si="380">IF(BN30&gt;0,BG30/25,"")</f>
        <v/>
      </c>
      <c r="BI30" s="69" t="str">
        <f t="shared" ref="BI30" si="381">IF(BN30&gt;0,BG30/2,"")</f>
        <v/>
      </c>
      <c r="BJ30" s="67" t="str">
        <f t="shared" ref="BJ30" si="382">IF(BN30&gt;0,BI30/25,"")</f>
        <v/>
      </c>
      <c r="BK30" s="66" t="str">
        <f t="shared" ref="BK30" si="383">IF(BN30&gt;0,BM30-BG30-BI30,"")</f>
        <v/>
      </c>
      <c r="BL30" s="67" t="str">
        <f t="shared" ref="BL30" si="384">IF(BN30&gt;0,BK30/25,"")</f>
        <v/>
      </c>
      <c r="BM30" s="66" t="str">
        <f t="shared" ref="BM30" si="385">IF(BN30&gt;0,BN30*25,"")</f>
        <v/>
      </c>
      <c r="BN30" s="44"/>
      <c r="BO30" s="68"/>
      <c r="BP30" s="47"/>
      <c r="BQ30" s="67" t="str">
        <f t="shared" ref="BQ30" si="386">IF(BW30&gt;0,SUM(BO30:BP30)/25,"")</f>
        <v/>
      </c>
      <c r="BR30" s="69" t="str">
        <f t="shared" si="219"/>
        <v/>
      </c>
      <c r="BS30" s="67" t="str">
        <f t="shared" si="220"/>
        <v/>
      </c>
      <c r="BT30" s="66" t="str">
        <f t="shared" si="221"/>
        <v/>
      </c>
      <c r="BU30" s="67" t="str">
        <f t="shared" si="222"/>
        <v/>
      </c>
      <c r="BV30" s="66" t="str">
        <f t="shared" ref="BV30" si="387">IF(BW30&gt;0,BW30*25,"")</f>
        <v/>
      </c>
      <c r="BW30" s="105"/>
      <c r="BX30" s="70"/>
      <c r="BY30" s="67" t="str">
        <f t="shared" ref="BY30" si="388">IF(CE30&gt;0,BX30/25,"")</f>
        <v/>
      </c>
      <c r="BZ30" s="69" t="str">
        <f t="shared" ref="BZ30" si="389">IF(CE30&gt;0,BX30/2,"")</f>
        <v/>
      </c>
      <c r="CA30" s="67" t="str">
        <f t="shared" ref="CA30" si="390">IF(CE30&gt;0,BZ30/25,"")</f>
        <v/>
      </c>
      <c r="CB30" s="66" t="str">
        <f t="shared" ref="CB30" si="391">IF(CE30&gt;0,CD30-BX30-BZ30,"")</f>
        <v/>
      </c>
      <c r="CC30" s="67" t="str">
        <f t="shared" ref="CC30" si="392">IF(CE30&gt;0,CB30/25,"")</f>
        <v/>
      </c>
      <c r="CD30" s="66" t="str">
        <f t="shared" ref="CD30" si="393">IF(CE30&gt;0,CE30*25,"")</f>
        <v/>
      </c>
      <c r="CE30" s="44"/>
      <c r="CF30" s="68"/>
      <c r="CG30" s="47"/>
      <c r="CH30" s="67" t="str">
        <f t="shared" ref="CH30" si="394">IF(CN30&gt;0,SUM(CF30:CG30)/25,"")</f>
        <v/>
      </c>
      <c r="CI30" s="69" t="str">
        <f t="shared" si="231"/>
        <v/>
      </c>
      <c r="CJ30" s="67" t="str">
        <f t="shared" si="232"/>
        <v/>
      </c>
      <c r="CK30" s="66" t="str">
        <f t="shared" si="233"/>
        <v/>
      </c>
      <c r="CL30" s="67" t="str">
        <f t="shared" si="234"/>
        <v/>
      </c>
      <c r="CM30" s="66" t="str">
        <f t="shared" ref="CM30" si="395">IF(CN30&gt;0,CN30*25,"")</f>
        <v/>
      </c>
      <c r="CN30" s="44"/>
      <c r="CO30" s="70"/>
      <c r="CP30" s="67" t="str">
        <f t="shared" ref="CP30" si="396">IF(CV30&gt;0,CO30/25,"")</f>
        <v/>
      </c>
      <c r="CQ30" s="69" t="str">
        <f t="shared" ref="CQ30" si="397">IF(CV30&gt;0,CO30/2,"")</f>
        <v/>
      </c>
      <c r="CR30" s="67" t="str">
        <f t="shared" ref="CR30" si="398">IF(CV30&gt;0,CQ30/25,"")</f>
        <v/>
      </c>
      <c r="CS30" s="66" t="str">
        <f t="shared" ref="CS30" si="399">IF(CV30&gt;0,CU30-CO30-CQ30,"")</f>
        <v/>
      </c>
      <c r="CT30" s="67" t="str">
        <f t="shared" ref="CT30" si="400">IF(CV30&gt;0,CS30/25,"")</f>
        <v/>
      </c>
      <c r="CU30" s="66" t="str">
        <f t="shared" ref="CU30" si="401">IF(CV30&gt;0,CV30*25,"")</f>
        <v/>
      </c>
      <c r="CV30" s="44"/>
      <c r="CW30" s="68"/>
      <c r="CX30" s="47"/>
      <c r="CY30" s="67" t="str">
        <f t="shared" ref="CY30" si="402">IF(DE30&gt;0,SUM(CW30:CX30)/25,"")</f>
        <v/>
      </c>
      <c r="CZ30" s="69" t="str">
        <f t="shared" si="243"/>
        <v/>
      </c>
      <c r="DA30" s="67" t="str">
        <f t="shared" si="244"/>
        <v/>
      </c>
      <c r="DB30" s="66" t="str">
        <f t="shared" si="245"/>
        <v/>
      </c>
      <c r="DC30" s="67" t="str">
        <f t="shared" si="246"/>
        <v/>
      </c>
      <c r="DD30" s="66" t="str">
        <f t="shared" ref="DD30" si="403">IF(DE30&gt;0,DE30*25,"")</f>
        <v/>
      </c>
      <c r="DE30" s="44"/>
      <c r="DF30" s="38"/>
    </row>
    <row r="31" spans="1:110" s="6" customFormat="1" ht="31.5" x14ac:dyDescent="0.25">
      <c r="A31" s="73">
        <v>17</v>
      </c>
      <c r="B31" s="72" t="s">
        <v>94</v>
      </c>
      <c r="C31" s="66">
        <v>3</v>
      </c>
      <c r="D31" s="71">
        <f t="shared" si="172"/>
        <v>15</v>
      </c>
      <c r="E31" s="71">
        <f t="shared" si="173"/>
        <v>0</v>
      </c>
      <c r="F31" s="71">
        <f t="shared" si="174"/>
        <v>0</v>
      </c>
      <c r="G31" s="44">
        <f t="shared" si="175"/>
        <v>2</v>
      </c>
      <c r="H31" s="70"/>
      <c r="I31" s="67" t="str">
        <f t="shared" si="176"/>
        <v/>
      </c>
      <c r="J31" s="69" t="str">
        <f t="shared" si="177"/>
        <v/>
      </c>
      <c r="K31" s="67" t="str">
        <f t="shared" si="178"/>
        <v/>
      </c>
      <c r="L31" s="66" t="str">
        <f t="shared" si="179"/>
        <v/>
      </c>
      <c r="M31" s="67" t="str">
        <f t="shared" si="180"/>
        <v/>
      </c>
      <c r="N31" s="66" t="str">
        <f t="shared" si="181"/>
        <v/>
      </c>
      <c r="O31" s="44"/>
      <c r="P31" s="68"/>
      <c r="Q31" s="47"/>
      <c r="R31" s="67" t="str">
        <f t="shared" si="182"/>
        <v/>
      </c>
      <c r="S31" s="69" t="str">
        <f t="shared" si="183"/>
        <v/>
      </c>
      <c r="T31" s="67" t="str">
        <f t="shared" si="184"/>
        <v/>
      </c>
      <c r="U31" s="66" t="str">
        <f t="shared" si="185"/>
        <v/>
      </c>
      <c r="V31" s="67" t="str">
        <f t="shared" si="186"/>
        <v/>
      </c>
      <c r="W31" s="66" t="str">
        <f t="shared" si="187"/>
        <v/>
      </c>
      <c r="X31" s="44"/>
      <c r="Y31" s="70"/>
      <c r="Z31" s="67" t="str">
        <f t="shared" si="188"/>
        <v/>
      </c>
      <c r="AA31" s="69" t="str">
        <f t="shared" si="189"/>
        <v/>
      </c>
      <c r="AB31" s="67" t="str">
        <f t="shared" si="190"/>
        <v/>
      </c>
      <c r="AC31" s="66" t="str">
        <f t="shared" si="191"/>
        <v/>
      </c>
      <c r="AD31" s="67" t="str">
        <f t="shared" si="192"/>
        <v/>
      </c>
      <c r="AE31" s="66" t="str">
        <f t="shared" si="193"/>
        <v/>
      </c>
      <c r="AF31" s="44"/>
      <c r="AG31" s="74"/>
      <c r="AH31" s="47"/>
      <c r="AI31" s="67" t="str">
        <f t="shared" si="194"/>
        <v/>
      </c>
      <c r="AJ31" s="69" t="str">
        <f t="shared" si="195"/>
        <v/>
      </c>
      <c r="AK31" s="67" t="str">
        <f t="shared" si="196"/>
        <v/>
      </c>
      <c r="AL31" s="66" t="str">
        <f t="shared" si="197"/>
        <v/>
      </c>
      <c r="AM31" s="67" t="str">
        <f t="shared" si="198"/>
        <v/>
      </c>
      <c r="AN31" s="66" t="str">
        <f t="shared" si="199"/>
        <v/>
      </c>
      <c r="AO31" s="44"/>
      <c r="AP31" s="70">
        <v>15</v>
      </c>
      <c r="AQ31" s="67">
        <f t="shared" si="200"/>
        <v>0.6</v>
      </c>
      <c r="AR31" s="69">
        <f t="shared" si="201"/>
        <v>7.5</v>
      </c>
      <c r="AS31" s="67">
        <f t="shared" si="202"/>
        <v>0.3</v>
      </c>
      <c r="AT31" s="66">
        <f t="shared" si="203"/>
        <v>27.5</v>
      </c>
      <c r="AU31" s="67">
        <f t="shared" si="204"/>
        <v>1.1000000000000001</v>
      </c>
      <c r="AV31" s="66">
        <f t="shared" si="205"/>
        <v>50</v>
      </c>
      <c r="AW31" s="44">
        <v>2</v>
      </c>
      <c r="AX31" s="68"/>
      <c r="AY31" s="47"/>
      <c r="AZ31" s="67" t="str">
        <f t="shared" si="206"/>
        <v/>
      </c>
      <c r="BA31" s="69" t="str">
        <f t="shared" si="207"/>
        <v/>
      </c>
      <c r="BB31" s="67" t="str">
        <f t="shared" si="208"/>
        <v/>
      </c>
      <c r="BC31" s="66" t="str">
        <f t="shared" si="209"/>
        <v/>
      </c>
      <c r="BD31" s="67" t="str">
        <f t="shared" si="210"/>
        <v/>
      </c>
      <c r="BE31" s="66" t="str">
        <f t="shared" si="211"/>
        <v/>
      </c>
      <c r="BF31" s="44"/>
      <c r="BG31" s="68"/>
      <c r="BH31" s="67" t="str">
        <f t="shared" si="212"/>
        <v/>
      </c>
      <c r="BI31" s="69" t="str">
        <f t="shared" si="213"/>
        <v/>
      </c>
      <c r="BJ31" s="67" t="str">
        <f t="shared" si="214"/>
        <v/>
      </c>
      <c r="BK31" s="66" t="str">
        <f t="shared" si="215"/>
        <v/>
      </c>
      <c r="BL31" s="67" t="str">
        <f t="shared" si="216"/>
        <v/>
      </c>
      <c r="BM31" s="66" t="str">
        <f t="shared" si="217"/>
        <v/>
      </c>
      <c r="BN31" s="44"/>
      <c r="BO31" s="68"/>
      <c r="BP31" s="47"/>
      <c r="BQ31" s="67" t="str">
        <f t="shared" si="218"/>
        <v/>
      </c>
      <c r="BR31" s="69" t="str">
        <f t="shared" si="219"/>
        <v/>
      </c>
      <c r="BS31" s="67" t="str">
        <f t="shared" si="220"/>
        <v/>
      </c>
      <c r="BT31" s="66" t="str">
        <f t="shared" si="221"/>
        <v/>
      </c>
      <c r="BU31" s="67" t="str">
        <f t="shared" si="222"/>
        <v/>
      </c>
      <c r="BV31" s="66" t="str">
        <f t="shared" si="223"/>
        <v/>
      </c>
      <c r="BW31" s="105"/>
      <c r="BX31" s="70"/>
      <c r="BY31" s="67" t="str">
        <f t="shared" si="224"/>
        <v/>
      </c>
      <c r="BZ31" s="69" t="str">
        <f t="shared" si="225"/>
        <v/>
      </c>
      <c r="CA31" s="67" t="str">
        <f t="shared" si="226"/>
        <v/>
      </c>
      <c r="CB31" s="66" t="str">
        <f t="shared" si="227"/>
        <v/>
      </c>
      <c r="CC31" s="67" t="str">
        <f t="shared" si="228"/>
        <v/>
      </c>
      <c r="CD31" s="66" t="str">
        <f t="shared" si="229"/>
        <v/>
      </c>
      <c r="CE31" s="44"/>
      <c r="CF31" s="68"/>
      <c r="CG31" s="47"/>
      <c r="CH31" s="67" t="str">
        <f t="shared" si="230"/>
        <v/>
      </c>
      <c r="CI31" s="69" t="str">
        <f t="shared" si="231"/>
        <v/>
      </c>
      <c r="CJ31" s="67" t="str">
        <f t="shared" si="232"/>
        <v/>
      </c>
      <c r="CK31" s="66" t="str">
        <f t="shared" si="233"/>
        <v/>
      </c>
      <c r="CL31" s="67" t="str">
        <f t="shared" si="234"/>
        <v/>
      </c>
      <c r="CM31" s="66" t="str">
        <f t="shared" si="235"/>
        <v/>
      </c>
      <c r="CN31" s="44"/>
      <c r="CO31" s="70"/>
      <c r="CP31" s="67" t="str">
        <f t="shared" si="236"/>
        <v/>
      </c>
      <c r="CQ31" s="69" t="str">
        <f t="shared" si="237"/>
        <v/>
      </c>
      <c r="CR31" s="67" t="str">
        <f t="shared" si="238"/>
        <v/>
      </c>
      <c r="CS31" s="66" t="str">
        <f t="shared" si="239"/>
        <v/>
      </c>
      <c r="CT31" s="67" t="str">
        <f t="shared" si="240"/>
        <v/>
      </c>
      <c r="CU31" s="66" t="str">
        <f t="shared" si="241"/>
        <v/>
      </c>
      <c r="CV31" s="44"/>
      <c r="CW31" s="68"/>
      <c r="CX31" s="47"/>
      <c r="CY31" s="67" t="str">
        <f t="shared" si="242"/>
        <v/>
      </c>
      <c r="CZ31" s="69" t="str">
        <f t="shared" si="243"/>
        <v/>
      </c>
      <c r="DA31" s="67" t="str">
        <f t="shared" si="244"/>
        <v/>
      </c>
      <c r="DB31" s="66" t="str">
        <f t="shared" si="245"/>
        <v/>
      </c>
      <c r="DC31" s="67" t="str">
        <f t="shared" si="246"/>
        <v/>
      </c>
      <c r="DD31" s="66" t="str">
        <f t="shared" si="247"/>
        <v/>
      </c>
      <c r="DE31" s="44"/>
      <c r="DF31" s="38"/>
    </row>
    <row r="32" spans="1:110" s="6" customFormat="1" ht="31.5" x14ac:dyDescent="0.25">
      <c r="A32" s="73">
        <v>18</v>
      </c>
      <c r="B32" s="72" t="s">
        <v>95</v>
      </c>
      <c r="C32" s="66" t="s">
        <v>83</v>
      </c>
      <c r="D32" s="71">
        <f t="shared" ref="D32" si="404">SUM(H32,Y32,AP32,BG32,BX32,CO32)</f>
        <v>0</v>
      </c>
      <c r="E32" s="71">
        <f t="shared" ref="E32" si="405">SUM(P32,AG32,AX32,BO32,CF32,CW32)</f>
        <v>15</v>
      </c>
      <c r="F32" s="71">
        <f t="shared" ref="F32" si="406">SUM(Q32,AH32,AY32,BP32,CG32,CX32)</f>
        <v>0</v>
      </c>
      <c r="G32" s="44">
        <f t="shared" ref="G32" si="407">SUM(O32,X32,AF32,AO32,AW32,BF32,BN32,BW32,CE32,CN32,CV32,DE32)</f>
        <v>1</v>
      </c>
      <c r="H32" s="70"/>
      <c r="I32" s="67" t="str">
        <f t="shared" ref="I32" si="408">IF(O32&gt;0,H32/25,"")</f>
        <v/>
      </c>
      <c r="J32" s="69" t="str">
        <f t="shared" ref="J32" si="409">IF(O32&gt;0,H32/2,"")</f>
        <v/>
      </c>
      <c r="K32" s="67" t="str">
        <f t="shared" ref="K32" si="410">IF(O32&gt;0,J32/25,"")</f>
        <v/>
      </c>
      <c r="L32" s="66" t="str">
        <f t="shared" ref="L32" si="411">IF(O32&gt;0,N32-H32-J32,"")</f>
        <v/>
      </c>
      <c r="M32" s="67" t="str">
        <f t="shared" ref="M32" si="412">IF(O32&gt;0,L32/25,"")</f>
        <v/>
      </c>
      <c r="N32" s="66" t="str">
        <f t="shared" ref="N32" si="413">IF(O32&gt;0,O32*25,"")</f>
        <v/>
      </c>
      <c r="O32" s="44"/>
      <c r="P32" s="68"/>
      <c r="Q32" s="47"/>
      <c r="R32" s="67" t="str">
        <f t="shared" ref="R32" si="414">IF(X32&gt;0,SUM(P32:Q32)/25,"")</f>
        <v/>
      </c>
      <c r="S32" s="69" t="str">
        <f t="shared" si="183"/>
        <v/>
      </c>
      <c r="T32" s="67" t="str">
        <f t="shared" si="184"/>
        <v/>
      </c>
      <c r="U32" s="66" t="str">
        <f t="shared" si="185"/>
        <v/>
      </c>
      <c r="V32" s="67" t="str">
        <f t="shared" si="186"/>
        <v/>
      </c>
      <c r="W32" s="66" t="str">
        <f t="shared" ref="W32" si="415">IF(X32&gt;0,X32*25,"")</f>
        <v/>
      </c>
      <c r="X32" s="44"/>
      <c r="Y32" s="70"/>
      <c r="Z32" s="67" t="str">
        <f t="shared" ref="Z32" si="416">IF(AF32&gt;0,Y32/25,"")</f>
        <v/>
      </c>
      <c r="AA32" s="69" t="str">
        <f t="shared" ref="AA32" si="417">IF(AF32&gt;0,Y32/2,"")</f>
        <v/>
      </c>
      <c r="AB32" s="67" t="str">
        <f t="shared" ref="AB32" si="418">IF(AF32&gt;0,AA32/25,"")</f>
        <v/>
      </c>
      <c r="AC32" s="66" t="str">
        <f t="shared" ref="AC32" si="419">IF(AF32&gt;0,AE32-Y32-AA32,"")</f>
        <v/>
      </c>
      <c r="AD32" s="67" t="str">
        <f t="shared" ref="AD32" si="420">IF(AF32&gt;0,AC32/25,"")</f>
        <v/>
      </c>
      <c r="AE32" s="66" t="str">
        <f t="shared" ref="AE32" si="421">IF(AF32&gt;0,AF32*25,"")</f>
        <v/>
      </c>
      <c r="AF32" s="44"/>
      <c r="AG32" s="74"/>
      <c r="AH32" s="47"/>
      <c r="AI32" s="67" t="str">
        <f t="shared" ref="AI32" si="422">IF(AO32&gt;0,SUM(AG32:AH32)/25,"")</f>
        <v/>
      </c>
      <c r="AJ32" s="69" t="str">
        <f t="shared" si="195"/>
        <v/>
      </c>
      <c r="AK32" s="67" t="str">
        <f t="shared" si="196"/>
        <v/>
      </c>
      <c r="AL32" s="66" t="str">
        <f t="shared" si="197"/>
        <v/>
      </c>
      <c r="AM32" s="67" t="str">
        <f t="shared" si="198"/>
        <v/>
      </c>
      <c r="AN32" s="66" t="str">
        <f t="shared" ref="AN32" si="423">IF(AO32&gt;0,AO32*25,"")</f>
        <v/>
      </c>
      <c r="AO32" s="44"/>
      <c r="AP32" s="70"/>
      <c r="AQ32" s="67" t="str">
        <f t="shared" ref="AQ32" si="424">IF(AW32&gt;0,AP32/25,"")</f>
        <v/>
      </c>
      <c r="AR32" s="69" t="str">
        <f t="shared" ref="AR32" si="425">IF(AW32&gt;0,AP32/2,"")</f>
        <v/>
      </c>
      <c r="AS32" s="67" t="str">
        <f t="shared" ref="AS32" si="426">IF(AW32&gt;0,AR32/25,"")</f>
        <v/>
      </c>
      <c r="AT32" s="66" t="str">
        <f t="shared" ref="AT32" si="427">IF(AW32&gt;0,AV32-AP32-AR32,"")</f>
        <v/>
      </c>
      <c r="AU32" s="67" t="str">
        <f t="shared" ref="AU32" si="428">IF(AW32&gt;0,AT32/25,"")</f>
        <v/>
      </c>
      <c r="AV32" s="66" t="str">
        <f t="shared" ref="AV32" si="429">IF(AW32&gt;0,AW32*25,"")</f>
        <v/>
      </c>
      <c r="AW32" s="44"/>
      <c r="AX32" s="68">
        <v>15</v>
      </c>
      <c r="AY32" s="47"/>
      <c r="AZ32" s="67">
        <f t="shared" ref="AZ32" si="430">IF(BF32&gt;0,SUM(AX32:AY32)/25,"")</f>
        <v>0.6</v>
      </c>
      <c r="BA32" s="69">
        <f t="shared" si="207"/>
        <v>3</v>
      </c>
      <c r="BB32" s="67">
        <f t="shared" si="208"/>
        <v>0.12</v>
      </c>
      <c r="BC32" s="66">
        <f t="shared" si="209"/>
        <v>7</v>
      </c>
      <c r="BD32" s="67">
        <f t="shared" si="210"/>
        <v>0.28000000000000003</v>
      </c>
      <c r="BE32" s="66">
        <f t="shared" ref="BE32" si="431">IF(BF32&gt;0,BF32*25,"")</f>
        <v>25</v>
      </c>
      <c r="BF32" s="44">
        <v>1</v>
      </c>
      <c r="BG32" s="68"/>
      <c r="BH32" s="67" t="str">
        <f t="shared" ref="BH32" si="432">IF(BN32&gt;0,BG32/25,"")</f>
        <v/>
      </c>
      <c r="BI32" s="69" t="str">
        <f t="shared" ref="BI32" si="433">IF(BN32&gt;0,BG32/2,"")</f>
        <v/>
      </c>
      <c r="BJ32" s="67" t="str">
        <f t="shared" ref="BJ32" si="434">IF(BN32&gt;0,BI32/25,"")</f>
        <v/>
      </c>
      <c r="BK32" s="66" t="str">
        <f t="shared" ref="BK32" si="435">IF(BN32&gt;0,BM32-BG32-BI32,"")</f>
        <v/>
      </c>
      <c r="BL32" s="67" t="str">
        <f t="shared" ref="BL32" si="436">IF(BN32&gt;0,BK32/25,"")</f>
        <v/>
      </c>
      <c r="BM32" s="66" t="str">
        <f t="shared" ref="BM32" si="437">IF(BN32&gt;0,BN32*25,"")</f>
        <v/>
      </c>
      <c r="BN32" s="44"/>
      <c r="BO32" s="68"/>
      <c r="BP32" s="47"/>
      <c r="BQ32" s="67" t="str">
        <f t="shared" ref="BQ32" si="438">IF(BW32&gt;0,SUM(BO32:BP32)/25,"")</f>
        <v/>
      </c>
      <c r="BR32" s="69" t="str">
        <f t="shared" si="219"/>
        <v/>
      </c>
      <c r="BS32" s="67" t="str">
        <f t="shared" si="220"/>
        <v/>
      </c>
      <c r="BT32" s="66" t="str">
        <f t="shared" si="221"/>
        <v/>
      </c>
      <c r="BU32" s="67" t="str">
        <f t="shared" si="222"/>
        <v/>
      </c>
      <c r="BV32" s="66" t="str">
        <f t="shared" ref="BV32" si="439">IF(BW32&gt;0,BW32*25,"")</f>
        <v/>
      </c>
      <c r="BW32" s="105"/>
      <c r="BX32" s="70"/>
      <c r="BY32" s="67" t="str">
        <f t="shared" ref="BY32" si="440">IF(CE32&gt;0,BX32/25,"")</f>
        <v/>
      </c>
      <c r="BZ32" s="69" t="str">
        <f t="shared" ref="BZ32" si="441">IF(CE32&gt;0,BX32/2,"")</f>
        <v/>
      </c>
      <c r="CA32" s="67" t="str">
        <f t="shared" ref="CA32" si="442">IF(CE32&gt;0,BZ32/25,"")</f>
        <v/>
      </c>
      <c r="CB32" s="66" t="str">
        <f t="shared" ref="CB32" si="443">IF(CE32&gt;0,CD32-BX32-BZ32,"")</f>
        <v/>
      </c>
      <c r="CC32" s="67" t="str">
        <f t="shared" ref="CC32" si="444">IF(CE32&gt;0,CB32/25,"")</f>
        <v/>
      </c>
      <c r="CD32" s="66" t="str">
        <f t="shared" ref="CD32" si="445">IF(CE32&gt;0,CE32*25,"")</f>
        <v/>
      </c>
      <c r="CE32" s="44"/>
      <c r="CF32" s="68"/>
      <c r="CG32" s="47"/>
      <c r="CH32" s="67" t="str">
        <f t="shared" ref="CH32" si="446">IF(CN32&gt;0,SUM(CF32:CG32)/25,"")</f>
        <v/>
      </c>
      <c r="CI32" s="69" t="str">
        <f t="shared" si="231"/>
        <v/>
      </c>
      <c r="CJ32" s="67" t="str">
        <f t="shared" si="232"/>
        <v/>
      </c>
      <c r="CK32" s="66" t="str">
        <f t="shared" si="233"/>
        <v/>
      </c>
      <c r="CL32" s="67" t="str">
        <f t="shared" si="234"/>
        <v/>
      </c>
      <c r="CM32" s="66" t="str">
        <f t="shared" ref="CM32" si="447">IF(CN32&gt;0,CN32*25,"")</f>
        <v/>
      </c>
      <c r="CN32" s="44"/>
      <c r="CO32" s="70"/>
      <c r="CP32" s="67" t="str">
        <f t="shared" ref="CP32" si="448">IF(CV32&gt;0,CO32/25,"")</f>
        <v/>
      </c>
      <c r="CQ32" s="69" t="str">
        <f t="shared" ref="CQ32" si="449">IF(CV32&gt;0,CO32/2,"")</f>
        <v/>
      </c>
      <c r="CR32" s="67" t="str">
        <f t="shared" ref="CR32" si="450">IF(CV32&gt;0,CQ32/25,"")</f>
        <v/>
      </c>
      <c r="CS32" s="66" t="str">
        <f t="shared" ref="CS32" si="451">IF(CV32&gt;0,CU32-CO32-CQ32,"")</f>
        <v/>
      </c>
      <c r="CT32" s="67" t="str">
        <f t="shared" ref="CT32" si="452">IF(CV32&gt;0,CS32/25,"")</f>
        <v/>
      </c>
      <c r="CU32" s="66" t="str">
        <f t="shared" ref="CU32" si="453">IF(CV32&gt;0,CV32*25,"")</f>
        <v/>
      </c>
      <c r="CV32" s="44"/>
      <c r="CW32" s="68"/>
      <c r="CX32" s="47"/>
      <c r="CY32" s="67" t="str">
        <f t="shared" ref="CY32" si="454">IF(DE32&gt;0,SUM(CW32:CX32)/25,"")</f>
        <v/>
      </c>
      <c r="CZ32" s="69" t="str">
        <f t="shared" si="243"/>
        <v/>
      </c>
      <c r="DA32" s="67" t="str">
        <f t="shared" si="244"/>
        <v/>
      </c>
      <c r="DB32" s="66" t="str">
        <f t="shared" si="245"/>
        <v/>
      </c>
      <c r="DC32" s="67" t="str">
        <f t="shared" si="246"/>
        <v/>
      </c>
      <c r="DD32" s="66" t="str">
        <f t="shared" ref="DD32" si="455">IF(DE32&gt;0,DE32*25,"")</f>
        <v/>
      </c>
      <c r="DE32" s="44"/>
      <c r="DF32" s="38"/>
    </row>
    <row r="33" spans="1:110" s="6" customFormat="1" ht="34.5" customHeight="1" x14ac:dyDescent="0.25">
      <c r="A33" s="73">
        <v>19</v>
      </c>
      <c r="B33" s="72" t="s">
        <v>96</v>
      </c>
      <c r="C33" s="66">
        <v>4</v>
      </c>
      <c r="D33" s="71">
        <f t="shared" si="172"/>
        <v>15</v>
      </c>
      <c r="E33" s="71">
        <f t="shared" si="173"/>
        <v>0</v>
      </c>
      <c r="F33" s="71">
        <f t="shared" si="174"/>
        <v>0</v>
      </c>
      <c r="G33" s="44">
        <f t="shared" si="175"/>
        <v>2</v>
      </c>
      <c r="H33" s="70"/>
      <c r="I33" s="67" t="str">
        <f t="shared" si="176"/>
        <v/>
      </c>
      <c r="J33" s="69" t="str">
        <f t="shared" si="177"/>
        <v/>
      </c>
      <c r="K33" s="67" t="str">
        <f t="shared" si="178"/>
        <v/>
      </c>
      <c r="L33" s="66" t="str">
        <f t="shared" si="179"/>
        <v/>
      </c>
      <c r="M33" s="67" t="str">
        <f t="shared" si="180"/>
        <v/>
      </c>
      <c r="N33" s="66" t="str">
        <f t="shared" si="181"/>
        <v/>
      </c>
      <c r="O33" s="44"/>
      <c r="P33" s="68"/>
      <c r="Q33" s="47"/>
      <c r="R33" s="67" t="str">
        <f t="shared" si="182"/>
        <v/>
      </c>
      <c r="S33" s="69" t="str">
        <f t="shared" si="183"/>
        <v/>
      </c>
      <c r="T33" s="67" t="str">
        <f t="shared" si="184"/>
        <v/>
      </c>
      <c r="U33" s="66" t="str">
        <f t="shared" si="185"/>
        <v/>
      </c>
      <c r="V33" s="67" t="str">
        <f t="shared" si="186"/>
        <v/>
      </c>
      <c r="W33" s="66" t="str">
        <f t="shared" si="187"/>
        <v/>
      </c>
      <c r="X33" s="44"/>
      <c r="Y33" s="70"/>
      <c r="Z33" s="67" t="str">
        <f t="shared" si="188"/>
        <v/>
      </c>
      <c r="AA33" s="69" t="str">
        <f t="shared" si="189"/>
        <v/>
      </c>
      <c r="AB33" s="67" t="str">
        <f t="shared" si="190"/>
        <v/>
      </c>
      <c r="AC33" s="66" t="str">
        <f t="shared" si="191"/>
        <v/>
      </c>
      <c r="AD33" s="67" t="str">
        <f t="shared" si="192"/>
        <v/>
      </c>
      <c r="AE33" s="66" t="str">
        <f t="shared" si="193"/>
        <v/>
      </c>
      <c r="AF33" s="44"/>
      <c r="AG33" s="74"/>
      <c r="AH33" s="47"/>
      <c r="AI33" s="67" t="str">
        <f t="shared" si="194"/>
        <v/>
      </c>
      <c r="AJ33" s="69" t="str">
        <f t="shared" si="195"/>
        <v/>
      </c>
      <c r="AK33" s="67" t="str">
        <f t="shared" si="196"/>
        <v/>
      </c>
      <c r="AL33" s="66" t="str">
        <f t="shared" si="197"/>
        <v/>
      </c>
      <c r="AM33" s="67" t="str">
        <f t="shared" si="198"/>
        <v/>
      </c>
      <c r="AN33" s="66" t="str">
        <f t="shared" si="199"/>
        <v/>
      </c>
      <c r="AO33" s="44"/>
      <c r="AP33" s="70"/>
      <c r="AQ33" s="67" t="str">
        <f t="shared" si="200"/>
        <v/>
      </c>
      <c r="AR33" s="69" t="str">
        <f t="shared" si="201"/>
        <v/>
      </c>
      <c r="AS33" s="67" t="str">
        <f t="shared" si="202"/>
        <v/>
      </c>
      <c r="AT33" s="66" t="str">
        <f t="shared" si="203"/>
        <v/>
      </c>
      <c r="AU33" s="67" t="str">
        <f t="shared" si="204"/>
        <v/>
      </c>
      <c r="AV33" s="66" t="str">
        <f t="shared" si="205"/>
        <v/>
      </c>
      <c r="AW33" s="44"/>
      <c r="AX33" s="68"/>
      <c r="AY33" s="47"/>
      <c r="AZ33" s="67" t="str">
        <f t="shared" si="206"/>
        <v/>
      </c>
      <c r="BA33" s="69" t="str">
        <f t="shared" si="207"/>
        <v/>
      </c>
      <c r="BB33" s="67" t="str">
        <f t="shared" si="208"/>
        <v/>
      </c>
      <c r="BC33" s="66" t="str">
        <f t="shared" si="209"/>
        <v/>
      </c>
      <c r="BD33" s="67" t="str">
        <f t="shared" si="210"/>
        <v/>
      </c>
      <c r="BE33" s="66" t="str">
        <f t="shared" si="211"/>
        <v/>
      </c>
      <c r="BF33" s="44"/>
      <c r="BG33" s="70">
        <v>15</v>
      </c>
      <c r="BH33" s="67">
        <f t="shared" si="212"/>
        <v>0.6</v>
      </c>
      <c r="BI33" s="69">
        <f t="shared" si="213"/>
        <v>7.5</v>
      </c>
      <c r="BJ33" s="67">
        <f t="shared" si="214"/>
        <v>0.3</v>
      </c>
      <c r="BK33" s="66">
        <f t="shared" si="215"/>
        <v>27.5</v>
      </c>
      <c r="BL33" s="67">
        <f t="shared" si="216"/>
        <v>1.1000000000000001</v>
      </c>
      <c r="BM33" s="66">
        <f t="shared" si="217"/>
        <v>50</v>
      </c>
      <c r="BN33" s="44">
        <v>2</v>
      </c>
      <c r="BO33" s="74"/>
      <c r="BP33" s="47"/>
      <c r="BQ33" s="67" t="str">
        <f t="shared" si="218"/>
        <v/>
      </c>
      <c r="BR33" s="69" t="str">
        <f t="shared" si="219"/>
        <v/>
      </c>
      <c r="BS33" s="67" t="str">
        <f t="shared" si="220"/>
        <v/>
      </c>
      <c r="BT33" s="66" t="str">
        <f t="shared" si="221"/>
        <v/>
      </c>
      <c r="BU33" s="67" t="str">
        <f t="shared" si="222"/>
        <v/>
      </c>
      <c r="BV33" s="66" t="str">
        <f t="shared" si="223"/>
        <v/>
      </c>
      <c r="BW33" s="105"/>
      <c r="BX33" s="70"/>
      <c r="BY33" s="67" t="str">
        <f t="shared" si="224"/>
        <v/>
      </c>
      <c r="BZ33" s="69" t="str">
        <f t="shared" si="225"/>
        <v/>
      </c>
      <c r="CA33" s="67" t="str">
        <f t="shared" si="226"/>
        <v/>
      </c>
      <c r="CB33" s="66" t="str">
        <f t="shared" si="227"/>
        <v/>
      </c>
      <c r="CC33" s="67" t="str">
        <f t="shared" si="228"/>
        <v/>
      </c>
      <c r="CD33" s="66" t="str">
        <f t="shared" si="229"/>
        <v/>
      </c>
      <c r="CE33" s="44"/>
      <c r="CF33" s="68"/>
      <c r="CG33" s="47"/>
      <c r="CH33" s="67" t="str">
        <f t="shared" si="230"/>
        <v/>
      </c>
      <c r="CI33" s="69" t="str">
        <f t="shared" si="231"/>
        <v/>
      </c>
      <c r="CJ33" s="67" t="str">
        <f t="shared" si="232"/>
        <v/>
      </c>
      <c r="CK33" s="66" t="str">
        <f t="shared" si="233"/>
        <v/>
      </c>
      <c r="CL33" s="67" t="str">
        <f t="shared" si="234"/>
        <v/>
      </c>
      <c r="CM33" s="66" t="str">
        <f t="shared" si="235"/>
        <v/>
      </c>
      <c r="CN33" s="44"/>
      <c r="CO33" s="70"/>
      <c r="CP33" s="67" t="str">
        <f t="shared" si="236"/>
        <v/>
      </c>
      <c r="CQ33" s="69" t="str">
        <f t="shared" si="237"/>
        <v/>
      </c>
      <c r="CR33" s="67" t="str">
        <f t="shared" si="238"/>
        <v/>
      </c>
      <c r="CS33" s="66" t="str">
        <f t="shared" si="239"/>
        <v/>
      </c>
      <c r="CT33" s="67" t="str">
        <f t="shared" si="240"/>
        <v/>
      </c>
      <c r="CU33" s="66" t="str">
        <f t="shared" si="241"/>
        <v/>
      </c>
      <c r="CV33" s="44"/>
      <c r="CW33" s="68"/>
      <c r="CX33" s="47"/>
      <c r="CY33" s="67" t="str">
        <f t="shared" si="242"/>
        <v/>
      </c>
      <c r="CZ33" s="69" t="str">
        <f t="shared" si="243"/>
        <v/>
      </c>
      <c r="DA33" s="67" t="str">
        <f t="shared" si="244"/>
        <v/>
      </c>
      <c r="DB33" s="66" t="str">
        <f t="shared" si="245"/>
        <v/>
      </c>
      <c r="DC33" s="67" t="str">
        <f t="shared" si="246"/>
        <v/>
      </c>
      <c r="DD33" s="66" t="str">
        <f t="shared" si="247"/>
        <v/>
      </c>
      <c r="DE33" s="44"/>
      <c r="DF33" s="38"/>
    </row>
    <row r="34" spans="1:110" s="6" customFormat="1" ht="34.5" customHeight="1" x14ac:dyDescent="0.25">
      <c r="A34" s="73">
        <v>20</v>
      </c>
      <c r="B34" s="72" t="s">
        <v>97</v>
      </c>
      <c r="C34" s="66" t="s">
        <v>83</v>
      </c>
      <c r="D34" s="71">
        <f t="shared" ref="D34" si="456">SUM(H34,Y34,AP34,BG34,BX34,CO34)</f>
        <v>0</v>
      </c>
      <c r="E34" s="71">
        <f t="shared" ref="E34" si="457">SUM(P34,AG34,AX34,BO34,CF34,CW34)</f>
        <v>15</v>
      </c>
      <c r="F34" s="71">
        <f t="shared" ref="F34" si="458">SUM(Q34,AH34,AY34,BP34,CG34,CX34)</f>
        <v>0</v>
      </c>
      <c r="G34" s="44">
        <f t="shared" ref="G34" si="459">SUM(O34,X34,AF34,AO34,AW34,BF34,BN34,BW34,CE34,CN34,CV34,DE34)</f>
        <v>2</v>
      </c>
      <c r="H34" s="70"/>
      <c r="I34" s="67" t="str">
        <f t="shared" ref="I34" si="460">IF(O34&gt;0,H34/25,"")</f>
        <v/>
      </c>
      <c r="J34" s="69" t="str">
        <f t="shared" ref="J34" si="461">IF(O34&gt;0,H34/2,"")</f>
        <v/>
      </c>
      <c r="K34" s="67" t="str">
        <f t="shared" ref="K34" si="462">IF(O34&gt;0,J34/25,"")</f>
        <v/>
      </c>
      <c r="L34" s="66" t="str">
        <f t="shared" ref="L34" si="463">IF(O34&gt;0,N34-H34-J34,"")</f>
        <v/>
      </c>
      <c r="M34" s="67" t="str">
        <f t="shared" ref="M34" si="464">IF(O34&gt;0,L34/25,"")</f>
        <v/>
      </c>
      <c r="N34" s="66" t="str">
        <f t="shared" ref="N34" si="465">IF(O34&gt;0,O34*25,"")</f>
        <v/>
      </c>
      <c r="O34" s="44"/>
      <c r="P34" s="68"/>
      <c r="Q34" s="47"/>
      <c r="R34" s="67" t="str">
        <f t="shared" ref="R34" si="466">IF(X34&gt;0,SUM(P34:Q34)/25,"")</f>
        <v/>
      </c>
      <c r="S34" s="69" t="str">
        <f t="shared" si="183"/>
        <v/>
      </c>
      <c r="T34" s="67" t="str">
        <f t="shared" si="184"/>
        <v/>
      </c>
      <c r="U34" s="66" t="str">
        <f t="shared" si="185"/>
        <v/>
      </c>
      <c r="V34" s="67" t="str">
        <f t="shared" si="186"/>
        <v/>
      </c>
      <c r="W34" s="66" t="str">
        <f t="shared" ref="W34" si="467">IF(X34&gt;0,X34*25,"")</f>
        <v/>
      </c>
      <c r="X34" s="44"/>
      <c r="Y34" s="70"/>
      <c r="Z34" s="67" t="str">
        <f t="shared" ref="Z34" si="468">IF(AF34&gt;0,Y34/25,"")</f>
        <v/>
      </c>
      <c r="AA34" s="69" t="str">
        <f t="shared" ref="AA34" si="469">IF(AF34&gt;0,Y34/2,"")</f>
        <v/>
      </c>
      <c r="AB34" s="67" t="str">
        <f t="shared" ref="AB34" si="470">IF(AF34&gt;0,AA34/25,"")</f>
        <v/>
      </c>
      <c r="AC34" s="66" t="str">
        <f t="shared" ref="AC34" si="471">IF(AF34&gt;0,AE34-Y34-AA34,"")</f>
        <v/>
      </c>
      <c r="AD34" s="67" t="str">
        <f t="shared" ref="AD34" si="472">IF(AF34&gt;0,AC34/25,"")</f>
        <v/>
      </c>
      <c r="AE34" s="66" t="str">
        <f t="shared" ref="AE34" si="473">IF(AF34&gt;0,AF34*25,"")</f>
        <v/>
      </c>
      <c r="AF34" s="44"/>
      <c r="AG34" s="74"/>
      <c r="AH34" s="47"/>
      <c r="AI34" s="67" t="str">
        <f t="shared" ref="AI34" si="474">IF(AO34&gt;0,SUM(AG34:AH34)/25,"")</f>
        <v/>
      </c>
      <c r="AJ34" s="69" t="str">
        <f t="shared" si="195"/>
        <v/>
      </c>
      <c r="AK34" s="67" t="str">
        <f t="shared" si="196"/>
        <v/>
      </c>
      <c r="AL34" s="66" t="str">
        <f t="shared" si="197"/>
        <v/>
      </c>
      <c r="AM34" s="67" t="str">
        <f t="shared" si="198"/>
        <v/>
      </c>
      <c r="AN34" s="66" t="str">
        <f t="shared" ref="AN34" si="475">IF(AO34&gt;0,AO34*25,"")</f>
        <v/>
      </c>
      <c r="AO34" s="44"/>
      <c r="AP34" s="70"/>
      <c r="AQ34" s="67" t="str">
        <f t="shared" ref="AQ34" si="476">IF(AW34&gt;0,AP34/25,"")</f>
        <v/>
      </c>
      <c r="AR34" s="69" t="str">
        <f t="shared" ref="AR34" si="477">IF(AW34&gt;0,AP34/2,"")</f>
        <v/>
      </c>
      <c r="AS34" s="67" t="str">
        <f t="shared" ref="AS34" si="478">IF(AW34&gt;0,AR34/25,"")</f>
        <v/>
      </c>
      <c r="AT34" s="66" t="str">
        <f t="shared" ref="AT34" si="479">IF(AW34&gt;0,AV34-AP34-AR34,"")</f>
        <v/>
      </c>
      <c r="AU34" s="67" t="str">
        <f t="shared" ref="AU34" si="480">IF(AW34&gt;0,AT34/25,"")</f>
        <v/>
      </c>
      <c r="AV34" s="66" t="str">
        <f t="shared" ref="AV34" si="481">IF(AW34&gt;0,AW34*25,"")</f>
        <v/>
      </c>
      <c r="AW34" s="44"/>
      <c r="AX34" s="68"/>
      <c r="AY34" s="47"/>
      <c r="AZ34" s="67" t="str">
        <f t="shared" ref="AZ34" si="482">IF(BF34&gt;0,SUM(AX34:AY34)/25,"")</f>
        <v/>
      </c>
      <c r="BA34" s="69" t="str">
        <f t="shared" si="207"/>
        <v/>
      </c>
      <c r="BB34" s="67" t="str">
        <f t="shared" si="208"/>
        <v/>
      </c>
      <c r="BC34" s="66" t="str">
        <f t="shared" si="209"/>
        <v/>
      </c>
      <c r="BD34" s="67" t="str">
        <f t="shared" si="210"/>
        <v/>
      </c>
      <c r="BE34" s="66" t="str">
        <f t="shared" ref="BE34" si="483">IF(BF34&gt;0,BF34*25,"")</f>
        <v/>
      </c>
      <c r="BF34" s="44"/>
      <c r="BG34" s="70"/>
      <c r="BH34" s="67" t="str">
        <f t="shared" ref="BH34" si="484">IF(BN34&gt;0,BG34/25,"")</f>
        <v/>
      </c>
      <c r="BI34" s="69" t="str">
        <f t="shared" ref="BI34" si="485">IF(BN34&gt;0,BG34/2,"")</f>
        <v/>
      </c>
      <c r="BJ34" s="67" t="str">
        <f t="shared" ref="BJ34" si="486">IF(BN34&gt;0,BI34/25,"")</f>
        <v/>
      </c>
      <c r="BK34" s="66" t="str">
        <f t="shared" ref="BK34" si="487">IF(BN34&gt;0,BM34-BG34-BI34,"")</f>
        <v/>
      </c>
      <c r="BL34" s="67" t="str">
        <f t="shared" ref="BL34" si="488">IF(BN34&gt;0,BK34/25,"")</f>
        <v/>
      </c>
      <c r="BM34" s="66" t="str">
        <f t="shared" ref="BM34" si="489">IF(BN34&gt;0,BN34*25,"")</f>
        <v/>
      </c>
      <c r="BN34" s="44"/>
      <c r="BO34" s="74">
        <v>15</v>
      </c>
      <c r="BP34" s="47"/>
      <c r="BQ34" s="67">
        <f t="shared" ref="BQ34" si="490">IF(BW34&gt;0,SUM(BO34:BP34)/25,"")</f>
        <v>0.6</v>
      </c>
      <c r="BR34" s="69">
        <f t="shared" si="219"/>
        <v>3</v>
      </c>
      <c r="BS34" s="67">
        <f t="shared" si="220"/>
        <v>0.12</v>
      </c>
      <c r="BT34" s="66">
        <f t="shared" si="221"/>
        <v>32</v>
      </c>
      <c r="BU34" s="67">
        <f t="shared" si="222"/>
        <v>1.28</v>
      </c>
      <c r="BV34" s="66">
        <f t="shared" ref="BV34" si="491">IF(BW34&gt;0,BW34*25,"")</f>
        <v>50</v>
      </c>
      <c r="BW34" s="105">
        <v>2</v>
      </c>
      <c r="BX34" s="70"/>
      <c r="BY34" s="67" t="str">
        <f t="shared" ref="BY34" si="492">IF(CE34&gt;0,BX34/25,"")</f>
        <v/>
      </c>
      <c r="BZ34" s="69" t="str">
        <f t="shared" ref="BZ34" si="493">IF(CE34&gt;0,BX34/2,"")</f>
        <v/>
      </c>
      <c r="CA34" s="67" t="str">
        <f t="shared" ref="CA34" si="494">IF(CE34&gt;0,BZ34/25,"")</f>
        <v/>
      </c>
      <c r="CB34" s="66" t="str">
        <f t="shared" ref="CB34" si="495">IF(CE34&gt;0,CD34-BX34-BZ34,"")</f>
        <v/>
      </c>
      <c r="CC34" s="67" t="str">
        <f t="shared" ref="CC34" si="496">IF(CE34&gt;0,CB34/25,"")</f>
        <v/>
      </c>
      <c r="CD34" s="66" t="str">
        <f t="shared" ref="CD34" si="497">IF(CE34&gt;0,CE34*25,"")</f>
        <v/>
      </c>
      <c r="CE34" s="44"/>
      <c r="CF34" s="68"/>
      <c r="CG34" s="47"/>
      <c r="CH34" s="67" t="str">
        <f t="shared" ref="CH34" si="498">IF(CN34&gt;0,SUM(CF34:CG34)/25,"")</f>
        <v/>
      </c>
      <c r="CI34" s="69" t="str">
        <f t="shared" si="231"/>
        <v/>
      </c>
      <c r="CJ34" s="67" t="str">
        <f t="shared" si="232"/>
        <v/>
      </c>
      <c r="CK34" s="66" t="str">
        <f t="shared" si="233"/>
        <v/>
      </c>
      <c r="CL34" s="67" t="str">
        <f t="shared" si="234"/>
        <v/>
      </c>
      <c r="CM34" s="66" t="str">
        <f t="shared" ref="CM34" si="499">IF(CN34&gt;0,CN34*25,"")</f>
        <v/>
      </c>
      <c r="CN34" s="44"/>
      <c r="CO34" s="70"/>
      <c r="CP34" s="67" t="str">
        <f t="shared" ref="CP34" si="500">IF(CV34&gt;0,CO34/25,"")</f>
        <v/>
      </c>
      <c r="CQ34" s="69" t="str">
        <f t="shared" ref="CQ34" si="501">IF(CV34&gt;0,CO34/2,"")</f>
        <v/>
      </c>
      <c r="CR34" s="67" t="str">
        <f t="shared" ref="CR34" si="502">IF(CV34&gt;0,CQ34/25,"")</f>
        <v/>
      </c>
      <c r="CS34" s="66" t="str">
        <f t="shared" ref="CS34" si="503">IF(CV34&gt;0,CU34-CO34-CQ34,"")</f>
        <v/>
      </c>
      <c r="CT34" s="67" t="str">
        <f t="shared" ref="CT34" si="504">IF(CV34&gt;0,CS34/25,"")</f>
        <v/>
      </c>
      <c r="CU34" s="66" t="str">
        <f t="shared" ref="CU34" si="505">IF(CV34&gt;0,CV34*25,"")</f>
        <v/>
      </c>
      <c r="CV34" s="44"/>
      <c r="CW34" s="68"/>
      <c r="CX34" s="47"/>
      <c r="CY34" s="67" t="str">
        <f t="shared" ref="CY34" si="506">IF(DE34&gt;0,SUM(CW34:CX34)/25,"")</f>
        <v/>
      </c>
      <c r="CZ34" s="69" t="str">
        <f t="shared" si="243"/>
        <v/>
      </c>
      <c r="DA34" s="67" t="str">
        <f t="shared" si="244"/>
        <v/>
      </c>
      <c r="DB34" s="66" t="str">
        <f t="shared" si="245"/>
        <v/>
      </c>
      <c r="DC34" s="67" t="str">
        <f t="shared" si="246"/>
        <v/>
      </c>
      <c r="DD34" s="66" t="str">
        <f t="shared" ref="DD34" si="507">IF(DE34&gt;0,DE34*25,"")</f>
        <v/>
      </c>
      <c r="DE34" s="44"/>
      <c r="DF34" s="38"/>
    </row>
    <row r="35" spans="1:110" s="6" customFormat="1" ht="30.75" customHeight="1" x14ac:dyDescent="0.25">
      <c r="A35" s="73">
        <v>21</v>
      </c>
      <c r="B35" s="72" t="s">
        <v>98</v>
      </c>
      <c r="C35" s="66">
        <v>2</v>
      </c>
      <c r="D35" s="71">
        <f t="shared" si="172"/>
        <v>30</v>
      </c>
      <c r="E35" s="71">
        <f t="shared" si="173"/>
        <v>0</v>
      </c>
      <c r="F35" s="71">
        <f t="shared" si="174"/>
        <v>0</v>
      </c>
      <c r="G35" s="44">
        <f t="shared" si="175"/>
        <v>3</v>
      </c>
      <c r="H35" s="70"/>
      <c r="I35" s="67" t="str">
        <f t="shared" si="176"/>
        <v/>
      </c>
      <c r="J35" s="69" t="str">
        <f t="shared" si="177"/>
        <v/>
      </c>
      <c r="K35" s="67" t="str">
        <f t="shared" si="178"/>
        <v/>
      </c>
      <c r="L35" s="66" t="str">
        <f t="shared" si="179"/>
        <v/>
      </c>
      <c r="M35" s="67" t="str">
        <f t="shared" si="180"/>
        <v/>
      </c>
      <c r="N35" s="66" t="str">
        <f t="shared" si="181"/>
        <v/>
      </c>
      <c r="O35" s="44"/>
      <c r="P35" s="68"/>
      <c r="Q35" s="47"/>
      <c r="R35" s="67" t="str">
        <f t="shared" si="182"/>
        <v/>
      </c>
      <c r="S35" s="69" t="str">
        <f t="shared" si="183"/>
        <v/>
      </c>
      <c r="T35" s="67" t="str">
        <f t="shared" si="184"/>
        <v/>
      </c>
      <c r="U35" s="66" t="str">
        <f t="shared" si="185"/>
        <v/>
      </c>
      <c r="V35" s="67" t="str">
        <f t="shared" si="186"/>
        <v/>
      </c>
      <c r="W35" s="66" t="str">
        <f t="shared" si="187"/>
        <v/>
      </c>
      <c r="X35" s="44"/>
      <c r="Y35" s="70">
        <v>30</v>
      </c>
      <c r="Z35" s="67">
        <f t="shared" si="188"/>
        <v>1.2</v>
      </c>
      <c r="AA35" s="69">
        <f t="shared" si="189"/>
        <v>15</v>
      </c>
      <c r="AB35" s="67">
        <f t="shared" si="190"/>
        <v>0.6</v>
      </c>
      <c r="AC35" s="66">
        <f t="shared" si="191"/>
        <v>30</v>
      </c>
      <c r="AD35" s="67">
        <f t="shared" si="192"/>
        <v>1.2</v>
      </c>
      <c r="AE35" s="66">
        <f t="shared" si="193"/>
        <v>75</v>
      </c>
      <c r="AF35" s="44">
        <v>3</v>
      </c>
      <c r="AG35" s="74"/>
      <c r="AH35" s="47"/>
      <c r="AI35" s="67" t="str">
        <f t="shared" si="194"/>
        <v/>
      </c>
      <c r="AJ35" s="69" t="str">
        <f t="shared" si="195"/>
        <v/>
      </c>
      <c r="AK35" s="67" t="str">
        <f t="shared" si="196"/>
        <v/>
      </c>
      <c r="AL35" s="66" t="str">
        <f t="shared" si="197"/>
        <v/>
      </c>
      <c r="AM35" s="67" t="str">
        <f t="shared" si="198"/>
        <v/>
      </c>
      <c r="AN35" s="66" t="str">
        <f t="shared" si="199"/>
        <v/>
      </c>
      <c r="AO35" s="105"/>
      <c r="AP35" s="70"/>
      <c r="AQ35" s="67" t="str">
        <f t="shared" si="200"/>
        <v/>
      </c>
      <c r="AR35" s="69" t="str">
        <f t="shared" si="201"/>
        <v/>
      </c>
      <c r="AS35" s="67" t="str">
        <f t="shared" si="202"/>
        <v/>
      </c>
      <c r="AT35" s="66" t="str">
        <f t="shared" si="203"/>
        <v/>
      </c>
      <c r="AU35" s="67" t="str">
        <f t="shared" si="204"/>
        <v/>
      </c>
      <c r="AV35" s="66" t="str">
        <f t="shared" si="205"/>
        <v/>
      </c>
      <c r="AW35" s="44"/>
      <c r="AX35" s="68"/>
      <c r="AY35" s="47"/>
      <c r="AZ35" s="67" t="str">
        <f t="shared" si="206"/>
        <v/>
      </c>
      <c r="BA35" s="69" t="str">
        <f t="shared" si="207"/>
        <v/>
      </c>
      <c r="BB35" s="67" t="str">
        <f t="shared" si="208"/>
        <v/>
      </c>
      <c r="BC35" s="66" t="str">
        <f t="shared" si="209"/>
        <v/>
      </c>
      <c r="BD35" s="67" t="str">
        <f t="shared" si="210"/>
        <v/>
      </c>
      <c r="BE35" s="66" t="str">
        <f t="shared" si="211"/>
        <v/>
      </c>
      <c r="BF35" s="44"/>
      <c r="BG35" s="70"/>
      <c r="BH35" s="67" t="str">
        <f t="shared" si="212"/>
        <v/>
      </c>
      <c r="BI35" s="69" t="str">
        <f t="shared" si="213"/>
        <v/>
      </c>
      <c r="BJ35" s="67" t="str">
        <f t="shared" si="214"/>
        <v/>
      </c>
      <c r="BK35" s="66" t="str">
        <f t="shared" si="215"/>
        <v/>
      </c>
      <c r="BL35" s="67" t="str">
        <f t="shared" si="216"/>
        <v/>
      </c>
      <c r="BM35" s="66" t="str">
        <f t="shared" si="217"/>
        <v/>
      </c>
      <c r="BN35" s="44"/>
      <c r="BO35" s="74"/>
      <c r="BP35" s="47"/>
      <c r="BQ35" s="67" t="str">
        <f t="shared" si="218"/>
        <v/>
      </c>
      <c r="BR35" s="69" t="str">
        <f t="shared" si="219"/>
        <v/>
      </c>
      <c r="BS35" s="67" t="str">
        <f t="shared" si="220"/>
        <v/>
      </c>
      <c r="BT35" s="66" t="str">
        <f t="shared" si="221"/>
        <v/>
      </c>
      <c r="BU35" s="67" t="str">
        <f t="shared" si="222"/>
        <v/>
      </c>
      <c r="BV35" s="66" t="str">
        <f t="shared" si="223"/>
        <v/>
      </c>
      <c r="BW35" s="105"/>
      <c r="BX35" s="70"/>
      <c r="BY35" s="67" t="str">
        <f t="shared" si="224"/>
        <v/>
      </c>
      <c r="BZ35" s="69" t="str">
        <f t="shared" si="225"/>
        <v/>
      </c>
      <c r="CA35" s="67" t="str">
        <f t="shared" si="226"/>
        <v/>
      </c>
      <c r="CB35" s="66" t="str">
        <f t="shared" si="227"/>
        <v/>
      </c>
      <c r="CC35" s="67" t="str">
        <f t="shared" si="228"/>
        <v/>
      </c>
      <c r="CD35" s="66" t="str">
        <f t="shared" si="229"/>
        <v/>
      </c>
      <c r="CE35" s="44"/>
      <c r="CF35" s="68"/>
      <c r="CG35" s="47"/>
      <c r="CH35" s="67" t="str">
        <f t="shared" si="230"/>
        <v/>
      </c>
      <c r="CI35" s="69" t="str">
        <f t="shared" si="231"/>
        <v/>
      </c>
      <c r="CJ35" s="67" t="str">
        <f t="shared" si="232"/>
        <v/>
      </c>
      <c r="CK35" s="66" t="str">
        <f t="shared" si="233"/>
        <v/>
      </c>
      <c r="CL35" s="67" t="str">
        <f t="shared" si="234"/>
        <v/>
      </c>
      <c r="CM35" s="66" t="str">
        <f t="shared" si="235"/>
        <v/>
      </c>
      <c r="CN35" s="44"/>
      <c r="CO35" s="70"/>
      <c r="CP35" s="67" t="str">
        <f t="shared" si="236"/>
        <v/>
      </c>
      <c r="CQ35" s="69" t="str">
        <f t="shared" si="237"/>
        <v/>
      </c>
      <c r="CR35" s="67" t="str">
        <f t="shared" si="238"/>
        <v/>
      </c>
      <c r="CS35" s="66" t="str">
        <f t="shared" si="239"/>
        <v/>
      </c>
      <c r="CT35" s="67" t="str">
        <f t="shared" si="240"/>
        <v/>
      </c>
      <c r="CU35" s="66" t="str">
        <f t="shared" si="241"/>
        <v/>
      </c>
      <c r="CV35" s="44"/>
      <c r="CW35" s="68"/>
      <c r="CX35" s="47"/>
      <c r="CY35" s="67" t="str">
        <f t="shared" si="242"/>
        <v/>
      </c>
      <c r="CZ35" s="69" t="str">
        <f t="shared" si="243"/>
        <v/>
      </c>
      <c r="DA35" s="67" t="str">
        <f t="shared" si="244"/>
        <v/>
      </c>
      <c r="DB35" s="66" t="str">
        <f t="shared" si="245"/>
        <v/>
      </c>
      <c r="DC35" s="67" t="str">
        <f t="shared" si="246"/>
        <v/>
      </c>
      <c r="DD35" s="66" t="str">
        <f t="shared" si="247"/>
        <v/>
      </c>
      <c r="DE35" s="44"/>
      <c r="DF35" s="38"/>
    </row>
    <row r="36" spans="1:110" s="6" customFormat="1" ht="30.75" customHeight="1" x14ac:dyDescent="0.25">
      <c r="A36" s="73">
        <v>22</v>
      </c>
      <c r="B36" s="72" t="s">
        <v>99</v>
      </c>
      <c r="C36" s="66" t="s">
        <v>83</v>
      </c>
      <c r="D36" s="71">
        <f t="shared" ref="D36" si="508">SUM(H36,Y36,AP36,BG36,BX36,CO36)</f>
        <v>0</v>
      </c>
      <c r="E36" s="71">
        <f t="shared" ref="E36" si="509">SUM(P36,AG36,AX36,BO36,CF36,CW36)</f>
        <v>15</v>
      </c>
      <c r="F36" s="71">
        <f t="shared" ref="F36" si="510">SUM(Q36,AH36,AY36,BP36,CG36,CX36)</f>
        <v>0</v>
      </c>
      <c r="G36" s="44">
        <f t="shared" ref="G36" si="511">SUM(O36,X36,AF36,AO36,AW36,BF36,BN36,BW36,CE36,CN36,CV36,DE36)</f>
        <v>2</v>
      </c>
      <c r="H36" s="70"/>
      <c r="I36" s="67" t="str">
        <f t="shared" ref="I36" si="512">IF(O36&gt;0,H36/25,"")</f>
        <v/>
      </c>
      <c r="J36" s="69" t="str">
        <f t="shared" ref="J36" si="513">IF(O36&gt;0,H36/2,"")</f>
        <v/>
      </c>
      <c r="K36" s="67" t="str">
        <f t="shared" ref="K36" si="514">IF(O36&gt;0,J36/25,"")</f>
        <v/>
      </c>
      <c r="L36" s="66" t="str">
        <f t="shared" ref="L36" si="515">IF(O36&gt;0,N36-H36-J36,"")</f>
        <v/>
      </c>
      <c r="M36" s="67" t="str">
        <f t="shared" ref="M36" si="516">IF(O36&gt;0,L36/25,"")</f>
        <v/>
      </c>
      <c r="N36" s="66" t="str">
        <f t="shared" ref="N36" si="517">IF(O36&gt;0,O36*25,"")</f>
        <v/>
      </c>
      <c r="O36" s="44"/>
      <c r="P36" s="68"/>
      <c r="Q36" s="47"/>
      <c r="R36" s="67" t="str">
        <f t="shared" ref="R36" si="518">IF(X36&gt;0,SUM(P36:Q36)/25,"")</f>
        <v/>
      </c>
      <c r="S36" s="69" t="str">
        <f t="shared" si="183"/>
        <v/>
      </c>
      <c r="T36" s="67" t="str">
        <f t="shared" si="184"/>
        <v/>
      </c>
      <c r="U36" s="66" t="str">
        <f t="shared" si="185"/>
        <v/>
      </c>
      <c r="V36" s="67" t="str">
        <f t="shared" si="186"/>
        <v/>
      </c>
      <c r="W36" s="66" t="str">
        <f t="shared" ref="W36" si="519">IF(X36&gt;0,X36*25,"")</f>
        <v/>
      </c>
      <c r="X36" s="44"/>
      <c r="Y36" s="70"/>
      <c r="Z36" s="67" t="str">
        <f t="shared" ref="Z36" si="520">IF(AF36&gt;0,Y36/25,"")</f>
        <v/>
      </c>
      <c r="AA36" s="69" t="str">
        <f t="shared" ref="AA36" si="521">IF(AF36&gt;0,Y36/2,"")</f>
        <v/>
      </c>
      <c r="AB36" s="67" t="str">
        <f t="shared" ref="AB36" si="522">IF(AF36&gt;0,AA36/25,"")</f>
        <v/>
      </c>
      <c r="AC36" s="66" t="str">
        <f t="shared" ref="AC36" si="523">IF(AF36&gt;0,AE36-Y36-AA36,"")</f>
        <v/>
      </c>
      <c r="AD36" s="67" t="str">
        <f t="shared" ref="AD36" si="524">IF(AF36&gt;0,AC36/25,"")</f>
        <v/>
      </c>
      <c r="AE36" s="66" t="str">
        <f t="shared" ref="AE36" si="525">IF(AF36&gt;0,AF36*25,"")</f>
        <v/>
      </c>
      <c r="AF36" s="44"/>
      <c r="AG36" s="74">
        <v>15</v>
      </c>
      <c r="AH36" s="47"/>
      <c r="AI36" s="67">
        <f t="shared" ref="AI36" si="526">IF(AO36&gt;0,SUM(AG36:AH36)/25,"")</f>
        <v>0.6</v>
      </c>
      <c r="AJ36" s="69">
        <f t="shared" si="195"/>
        <v>3</v>
      </c>
      <c r="AK36" s="67">
        <f t="shared" si="196"/>
        <v>0.12</v>
      </c>
      <c r="AL36" s="66">
        <f t="shared" si="197"/>
        <v>32</v>
      </c>
      <c r="AM36" s="67">
        <f t="shared" si="198"/>
        <v>1.28</v>
      </c>
      <c r="AN36" s="66">
        <f t="shared" ref="AN36" si="527">IF(AO36&gt;0,AO36*25,"")</f>
        <v>50</v>
      </c>
      <c r="AO36" s="105">
        <v>2</v>
      </c>
      <c r="AP36" s="70"/>
      <c r="AQ36" s="67" t="str">
        <f t="shared" ref="AQ36" si="528">IF(AW36&gt;0,AP36/25,"")</f>
        <v/>
      </c>
      <c r="AR36" s="69" t="str">
        <f t="shared" ref="AR36" si="529">IF(AW36&gt;0,AP36/2,"")</f>
        <v/>
      </c>
      <c r="AS36" s="67" t="str">
        <f t="shared" ref="AS36" si="530">IF(AW36&gt;0,AR36/25,"")</f>
        <v/>
      </c>
      <c r="AT36" s="66" t="str">
        <f t="shared" ref="AT36" si="531">IF(AW36&gt;0,AV36-AP36-AR36,"")</f>
        <v/>
      </c>
      <c r="AU36" s="67" t="str">
        <f t="shared" ref="AU36" si="532">IF(AW36&gt;0,AT36/25,"")</f>
        <v/>
      </c>
      <c r="AV36" s="66" t="str">
        <f t="shared" ref="AV36" si="533">IF(AW36&gt;0,AW36*25,"")</f>
        <v/>
      </c>
      <c r="AW36" s="44"/>
      <c r="AX36" s="68"/>
      <c r="AY36" s="47"/>
      <c r="AZ36" s="67" t="str">
        <f t="shared" ref="AZ36" si="534">IF(BF36&gt;0,SUM(AX36:AY36)/25,"")</f>
        <v/>
      </c>
      <c r="BA36" s="69" t="str">
        <f t="shared" si="207"/>
        <v/>
      </c>
      <c r="BB36" s="67" t="str">
        <f t="shared" si="208"/>
        <v/>
      </c>
      <c r="BC36" s="66" t="str">
        <f t="shared" si="209"/>
        <v/>
      </c>
      <c r="BD36" s="67" t="str">
        <f t="shared" si="210"/>
        <v/>
      </c>
      <c r="BE36" s="66" t="str">
        <f t="shared" ref="BE36" si="535">IF(BF36&gt;0,BF36*25,"")</f>
        <v/>
      </c>
      <c r="BF36" s="44"/>
      <c r="BG36" s="70"/>
      <c r="BH36" s="67" t="str">
        <f t="shared" ref="BH36" si="536">IF(BN36&gt;0,BG36/25,"")</f>
        <v/>
      </c>
      <c r="BI36" s="69" t="str">
        <f t="shared" ref="BI36" si="537">IF(BN36&gt;0,BG36/2,"")</f>
        <v/>
      </c>
      <c r="BJ36" s="67" t="str">
        <f t="shared" ref="BJ36" si="538">IF(BN36&gt;0,BI36/25,"")</f>
        <v/>
      </c>
      <c r="BK36" s="66" t="str">
        <f t="shared" ref="BK36" si="539">IF(BN36&gt;0,BM36-BG36-BI36,"")</f>
        <v/>
      </c>
      <c r="BL36" s="67" t="str">
        <f t="shared" ref="BL36" si="540">IF(BN36&gt;0,BK36/25,"")</f>
        <v/>
      </c>
      <c r="BM36" s="66" t="str">
        <f t="shared" ref="BM36" si="541">IF(BN36&gt;0,BN36*25,"")</f>
        <v/>
      </c>
      <c r="BN36" s="44"/>
      <c r="BO36" s="74"/>
      <c r="BP36" s="47"/>
      <c r="BQ36" s="67" t="str">
        <f t="shared" ref="BQ36" si="542">IF(BW36&gt;0,SUM(BO36:BP36)/25,"")</f>
        <v/>
      </c>
      <c r="BR36" s="69" t="str">
        <f t="shared" si="219"/>
        <v/>
      </c>
      <c r="BS36" s="67" t="str">
        <f t="shared" si="220"/>
        <v/>
      </c>
      <c r="BT36" s="66" t="str">
        <f t="shared" si="221"/>
        <v/>
      </c>
      <c r="BU36" s="67" t="str">
        <f t="shared" si="222"/>
        <v/>
      </c>
      <c r="BV36" s="66" t="str">
        <f t="shared" ref="BV36" si="543">IF(BW36&gt;0,BW36*25,"")</f>
        <v/>
      </c>
      <c r="BW36" s="105"/>
      <c r="BX36" s="70"/>
      <c r="BY36" s="67" t="str">
        <f t="shared" ref="BY36" si="544">IF(CE36&gt;0,BX36/25,"")</f>
        <v/>
      </c>
      <c r="BZ36" s="69" t="str">
        <f t="shared" ref="BZ36" si="545">IF(CE36&gt;0,BX36/2,"")</f>
        <v/>
      </c>
      <c r="CA36" s="67" t="str">
        <f t="shared" ref="CA36" si="546">IF(CE36&gt;0,BZ36/25,"")</f>
        <v/>
      </c>
      <c r="CB36" s="66" t="str">
        <f t="shared" ref="CB36" si="547">IF(CE36&gt;0,CD36-BX36-BZ36,"")</f>
        <v/>
      </c>
      <c r="CC36" s="67" t="str">
        <f t="shared" ref="CC36" si="548">IF(CE36&gt;0,CB36/25,"")</f>
        <v/>
      </c>
      <c r="CD36" s="66" t="str">
        <f t="shared" ref="CD36" si="549">IF(CE36&gt;0,CE36*25,"")</f>
        <v/>
      </c>
      <c r="CE36" s="44"/>
      <c r="CF36" s="68"/>
      <c r="CG36" s="47"/>
      <c r="CH36" s="67" t="str">
        <f t="shared" ref="CH36" si="550">IF(CN36&gt;0,SUM(CF36:CG36)/25,"")</f>
        <v/>
      </c>
      <c r="CI36" s="69" t="str">
        <f t="shared" si="231"/>
        <v/>
      </c>
      <c r="CJ36" s="67" t="str">
        <f t="shared" si="232"/>
        <v/>
      </c>
      <c r="CK36" s="66" t="str">
        <f t="shared" si="233"/>
        <v/>
      </c>
      <c r="CL36" s="67" t="str">
        <f t="shared" si="234"/>
        <v/>
      </c>
      <c r="CM36" s="66" t="str">
        <f t="shared" ref="CM36" si="551">IF(CN36&gt;0,CN36*25,"")</f>
        <v/>
      </c>
      <c r="CN36" s="44"/>
      <c r="CO36" s="70"/>
      <c r="CP36" s="67" t="str">
        <f t="shared" ref="CP36" si="552">IF(CV36&gt;0,CO36/25,"")</f>
        <v/>
      </c>
      <c r="CQ36" s="69" t="str">
        <f t="shared" ref="CQ36" si="553">IF(CV36&gt;0,CO36/2,"")</f>
        <v/>
      </c>
      <c r="CR36" s="67" t="str">
        <f t="shared" ref="CR36" si="554">IF(CV36&gt;0,CQ36/25,"")</f>
        <v/>
      </c>
      <c r="CS36" s="66" t="str">
        <f t="shared" ref="CS36" si="555">IF(CV36&gt;0,CU36-CO36-CQ36,"")</f>
        <v/>
      </c>
      <c r="CT36" s="67" t="str">
        <f t="shared" ref="CT36" si="556">IF(CV36&gt;0,CS36/25,"")</f>
        <v/>
      </c>
      <c r="CU36" s="66" t="str">
        <f t="shared" ref="CU36" si="557">IF(CV36&gt;0,CV36*25,"")</f>
        <v/>
      </c>
      <c r="CV36" s="44"/>
      <c r="CW36" s="68"/>
      <c r="CX36" s="47"/>
      <c r="CY36" s="67" t="str">
        <f t="shared" ref="CY36" si="558">IF(DE36&gt;0,SUM(CW36:CX36)/25,"")</f>
        <v/>
      </c>
      <c r="CZ36" s="69" t="str">
        <f t="shared" si="243"/>
        <v/>
      </c>
      <c r="DA36" s="67" t="str">
        <f t="shared" si="244"/>
        <v/>
      </c>
      <c r="DB36" s="66" t="str">
        <f t="shared" si="245"/>
        <v/>
      </c>
      <c r="DC36" s="67" t="str">
        <f t="shared" si="246"/>
        <v/>
      </c>
      <c r="DD36" s="66" t="str">
        <f t="shared" ref="DD36" si="559">IF(DE36&gt;0,DE36*25,"")</f>
        <v/>
      </c>
      <c r="DE36" s="44"/>
      <c r="DF36" s="38"/>
    </row>
    <row r="37" spans="1:110" s="6" customFormat="1" ht="42" customHeight="1" x14ac:dyDescent="0.25">
      <c r="A37" s="73">
        <v>23</v>
      </c>
      <c r="B37" s="72" t="s">
        <v>100</v>
      </c>
      <c r="C37" s="66">
        <v>5</v>
      </c>
      <c r="D37" s="71">
        <f t="shared" si="172"/>
        <v>15</v>
      </c>
      <c r="E37" s="71">
        <f t="shared" si="173"/>
        <v>0</v>
      </c>
      <c r="F37" s="71">
        <f t="shared" si="174"/>
        <v>0</v>
      </c>
      <c r="G37" s="44">
        <f t="shared" si="175"/>
        <v>2</v>
      </c>
      <c r="H37" s="70"/>
      <c r="I37" s="67" t="str">
        <f t="shared" si="176"/>
        <v/>
      </c>
      <c r="J37" s="69" t="str">
        <f t="shared" si="177"/>
        <v/>
      </c>
      <c r="K37" s="67" t="str">
        <f t="shared" si="178"/>
        <v/>
      </c>
      <c r="L37" s="66" t="str">
        <f t="shared" si="179"/>
        <v/>
      </c>
      <c r="M37" s="67" t="str">
        <f t="shared" si="180"/>
        <v/>
      </c>
      <c r="N37" s="66" t="str">
        <f t="shared" si="181"/>
        <v/>
      </c>
      <c r="O37" s="44"/>
      <c r="P37" s="68"/>
      <c r="Q37" s="47"/>
      <c r="R37" s="67" t="str">
        <f t="shared" si="182"/>
        <v/>
      </c>
      <c r="S37" s="69" t="str">
        <f t="shared" si="183"/>
        <v/>
      </c>
      <c r="T37" s="67" t="str">
        <f t="shared" si="184"/>
        <v/>
      </c>
      <c r="U37" s="66" t="str">
        <f t="shared" si="185"/>
        <v/>
      </c>
      <c r="V37" s="67" t="str">
        <f t="shared" si="186"/>
        <v/>
      </c>
      <c r="W37" s="66" t="str">
        <f t="shared" si="187"/>
        <v/>
      </c>
      <c r="X37" s="44"/>
      <c r="Y37" s="70"/>
      <c r="Z37" s="67" t="str">
        <f t="shared" si="188"/>
        <v/>
      </c>
      <c r="AA37" s="69" t="str">
        <f t="shared" si="189"/>
        <v/>
      </c>
      <c r="AB37" s="67" t="str">
        <f t="shared" si="190"/>
        <v/>
      </c>
      <c r="AC37" s="66" t="str">
        <f t="shared" si="191"/>
        <v/>
      </c>
      <c r="AD37" s="67" t="str">
        <f t="shared" si="192"/>
        <v/>
      </c>
      <c r="AE37" s="66" t="str">
        <f t="shared" si="193"/>
        <v/>
      </c>
      <c r="AF37" s="44"/>
      <c r="AG37" s="74"/>
      <c r="AH37" s="47"/>
      <c r="AI37" s="67" t="str">
        <f t="shared" si="194"/>
        <v/>
      </c>
      <c r="AJ37" s="69" t="str">
        <f t="shared" si="195"/>
        <v/>
      </c>
      <c r="AK37" s="67" t="str">
        <f t="shared" si="196"/>
        <v/>
      </c>
      <c r="AL37" s="66" t="str">
        <f t="shared" si="197"/>
        <v/>
      </c>
      <c r="AM37" s="67" t="str">
        <f t="shared" si="198"/>
        <v/>
      </c>
      <c r="AN37" s="66" t="str">
        <f t="shared" si="199"/>
        <v/>
      </c>
      <c r="AO37" s="44"/>
      <c r="AP37" s="70"/>
      <c r="AQ37" s="67" t="str">
        <f t="shared" si="200"/>
        <v/>
      </c>
      <c r="AR37" s="69" t="str">
        <f t="shared" si="201"/>
        <v/>
      </c>
      <c r="AS37" s="67" t="str">
        <f t="shared" si="202"/>
        <v/>
      </c>
      <c r="AT37" s="66" t="str">
        <f t="shared" si="203"/>
        <v/>
      </c>
      <c r="AU37" s="67" t="str">
        <f t="shared" si="204"/>
        <v/>
      </c>
      <c r="AV37" s="66" t="str">
        <f t="shared" si="205"/>
        <v/>
      </c>
      <c r="AW37" s="44"/>
      <c r="AX37" s="74"/>
      <c r="AY37" s="47"/>
      <c r="AZ37" s="67" t="str">
        <f t="shared" si="206"/>
        <v/>
      </c>
      <c r="BA37" s="69" t="str">
        <f t="shared" si="207"/>
        <v/>
      </c>
      <c r="BB37" s="67" t="str">
        <f t="shared" si="208"/>
        <v/>
      </c>
      <c r="BC37" s="66" t="str">
        <f t="shared" si="209"/>
        <v/>
      </c>
      <c r="BD37" s="67" t="str">
        <f t="shared" si="210"/>
        <v/>
      </c>
      <c r="BE37" s="66" t="str">
        <f t="shared" si="211"/>
        <v/>
      </c>
      <c r="BF37" s="44"/>
      <c r="BG37" s="70"/>
      <c r="BH37" s="67" t="str">
        <f t="shared" si="212"/>
        <v/>
      </c>
      <c r="BI37" s="69" t="str">
        <f t="shared" si="213"/>
        <v/>
      </c>
      <c r="BJ37" s="67" t="str">
        <f t="shared" si="214"/>
        <v/>
      </c>
      <c r="BK37" s="66" t="str">
        <f t="shared" si="215"/>
        <v/>
      </c>
      <c r="BL37" s="67" t="str">
        <f t="shared" si="216"/>
        <v/>
      </c>
      <c r="BM37" s="66" t="str">
        <f t="shared" si="217"/>
        <v/>
      </c>
      <c r="BN37" s="44"/>
      <c r="BO37" s="70"/>
      <c r="BP37" s="47"/>
      <c r="BQ37" s="67" t="str">
        <f t="shared" si="218"/>
        <v/>
      </c>
      <c r="BR37" s="69" t="str">
        <f t="shared" si="219"/>
        <v/>
      </c>
      <c r="BS37" s="67" t="str">
        <f t="shared" si="220"/>
        <v/>
      </c>
      <c r="BT37" s="66" t="str">
        <f t="shared" si="221"/>
        <v/>
      </c>
      <c r="BU37" s="67" t="str">
        <f t="shared" si="222"/>
        <v/>
      </c>
      <c r="BV37" s="66" t="str">
        <f t="shared" si="223"/>
        <v/>
      </c>
      <c r="BW37" s="44"/>
      <c r="BX37" s="70">
        <v>15</v>
      </c>
      <c r="BY37" s="67">
        <f t="shared" si="224"/>
        <v>0.6</v>
      </c>
      <c r="BZ37" s="69">
        <f t="shared" si="225"/>
        <v>7.5</v>
      </c>
      <c r="CA37" s="67">
        <f t="shared" si="226"/>
        <v>0.3</v>
      </c>
      <c r="CB37" s="66">
        <f t="shared" si="227"/>
        <v>27.5</v>
      </c>
      <c r="CC37" s="67">
        <f t="shared" si="228"/>
        <v>1.1000000000000001</v>
      </c>
      <c r="CD37" s="66">
        <f t="shared" si="229"/>
        <v>50</v>
      </c>
      <c r="CE37" s="44">
        <v>2</v>
      </c>
      <c r="CF37" s="74"/>
      <c r="CG37" s="47"/>
      <c r="CH37" s="67" t="str">
        <f t="shared" si="230"/>
        <v/>
      </c>
      <c r="CI37" s="69" t="str">
        <f t="shared" si="231"/>
        <v/>
      </c>
      <c r="CJ37" s="67" t="str">
        <f t="shared" si="232"/>
        <v/>
      </c>
      <c r="CK37" s="66" t="str">
        <f t="shared" si="233"/>
        <v/>
      </c>
      <c r="CL37" s="67" t="str">
        <f t="shared" si="234"/>
        <v/>
      </c>
      <c r="CM37" s="66" t="str">
        <f t="shared" si="235"/>
        <v/>
      </c>
      <c r="CN37" s="44"/>
      <c r="CO37" s="68"/>
      <c r="CP37" s="67" t="str">
        <f t="shared" si="236"/>
        <v/>
      </c>
      <c r="CQ37" s="69" t="str">
        <f t="shared" si="237"/>
        <v/>
      </c>
      <c r="CR37" s="67" t="str">
        <f t="shared" si="238"/>
        <v/>
      </c>
      <c r="CS37" s="66" t="str">
        <f t="shared" si="239"/>
        <v/>
      </c>
      <c r="CT37" s="67" t="str">
        <f t="shared" si="240"/>
        <v/>
      </c>
      <c r="CU37" s="66" t="str">
        <f t="shared" si="241"/>
        <v/>
      </c>
      <c r="CV37" s="44"/>
      <c r="CW37" s="68"/>
      <c r="CX37" s="47"/>
      <c r="CY37" s="67" t="str">
        <f t="shared" si="242"/>
        <v/>
      </c>
      <c r="CZ37" s="69" t="str">
        <f t="shared" si="243"/>
        <v/>
      </c>
      <c r="DA37" s="67" t="str">
        <f t="shared" si="244"/>
        <v/>
      </c>
      <c r="DB37" s="66" t="str">
        <f t="shared" si="245"/>
        <v/>
      </c>
      <c r="DC37" s="67" t="str">
        <f t="shared" si="246"/>
        <v/>
      </c>
      <c r="DD37" s="66" t="str">
        <f t="shared" si="247"/>
        <v/>
      </c>
      <c r="DE37" s="44"/>
      <c r="DF37" s="38"/>
    </row>
    <row r="38" spans="1:110" s="6" customFormat="1" ht="42" customHeight="1" x14ac:dyDescent="0.25">
      <c r="A38" s="73">
        <v>24</v>
      </c>
      <c r="B38" s="72" t="s">
        <v>101</v>
      </c>
      <c r="C38" s="66" t="s">
        <v>83</v>
      </c>
      <c r="D38" s="71">
        <f t="shared" ref="D38" si="560">SUM(H38,Y38,AP38,BG38,BX38,CO38)</f>
        <v>0</v>
      </c>
      <c r="E38" s="71">
        <f t="shared" ref="E38" si="561">SUM(P38,AG38,AX38,BO38,CF38,CW38)</f>
        <v>15</v>
      </c>
      <c r="F38" s="71">
        <f t="shared" ref="F38" si="562">SUM(Q38,AH38,AY38,BP38,CG38,CX38)</f>
        <v>0</v>
      </c>
      <c r="G38" s="44">
        <f t="shared" ref="G38" si="563">SUM(O38,X38,AF38,AO38,AW38,BF38,BN38,BW38,CE38,CN38,CV38,DE38)</f>
        <v>1</v>
      </c>
      <c r="H38" s="70"/>
      <c r="I38" s="67" t="str">
        <f t="shared" ref="I38" si="564">IF(O38&gt;0,H38/25,"")</f>
        <v/>
      </c>
      <c r="J38" s="69" t="str">
        <f t="shared" ref="J38" si="565">IF(O38&gt;0,H38/2,"")</f>
        <v/>
      </c>
      <c r="K38" s="67" t="str">
        <f t="shared" ref="K38" si="566">IF(O38&gt;0,J38/25,"")</f>
        <v/>
      </c>
      <c r="L38" s="66" t="str">
        <f t="shared" ref="L38" si="567">IF(O38&gt;0,N38-H38-J38,"")</f>
        <v/>
      </c>
      <c r="M38" s="67" t="str">
        <f t="shared" ref="M38" si="568">IF(O38&gt;0,L38/25,"")</f>
        <v/>
      </c>
      <c r="N38" s="66" t="str">
        <f t="shared" ref="N38" si="569">IF(O38&gt;0,O38*25,"")</f>
        <v/>
      </c>
      <c r="O38" s="44"/>
      <c r="P38" s="68"/>
      <c r="Q38" s="47"/>
      <c r="R38" s="67" t="str">
        <f t="shared" ref="R38" si="570">IF(X38&gt;0,SUM(P38:Q38)/25,"")</f>
        <v/>
      </c>
      <c r="S38" s="69" t="str">
        <f t="shared" si="183"/>
        <v/>
      </c>
      <c r="T38" s="67" t="str">
        <f t="shared" si="184"/>
        <v/>
      </c>
      <c r="U38" s="66" t="str">
        <f t="shared" si="185"/>
        <v/>
      </c>
      <c r="V38" s="67" t="str">
        <f t="shared" si="186"/>
        <v/>
      </c>
      <c r="W38" s="66" t="str">
        <f t="shared" ref="W38" si="571">IF(X38&gt;0,X38*25,"")</f>
        <v/>
      </c>
      <c r="X38" s="44"/>
      <c r="Y38" s="70"/>
      <c r="Z38" s="67" t="str">
        <f t="shared" ref="Z38" si="572">IF(AF38&gt;0,Y38/25,"")</f>
        <v/>
      </c>
      <c r="AA38" s="69" t="str">
        <f t="shared" ref="AA38" si="573">IF(AF38&gt;0,Y38/2,"")</f>
        <v/>
      </c>
      <c r="AB38" s="67" t="str">
        <f t="shared" ref="AB38" si="574">IF(AF38&gt;0,AA38/25,"")</f>
        <v/>
      </c>
      <c r="AC38" s="66" t="str">
        <f t="shared" ref="AC38" si="575">IF(AF38&gt;0,AE38-Y38-AA38,"")</f>
        <v/>
      </c>
      <c r="AD38" s="67" t="str">
        <f t="shared" ref="AD38" si="576">IF(AF38&gt;0,AC38/25,"")</f>
        <v/>
      </c>
      <c r="AE38" s="66" t="str">
        <f t="shared" ref="AE38" si="577">IF(AF38&gt;0,AF38*25,"")</f>
        <v/>
      </c>
      <c r="AF38" s="44"/>
      <c r="AG38" s="74"/>
      <c r="AH38" s="47"/>
      <c r="AI38" s="67" t="str">
        <f t="shared" ref="AI38" si="578">IF(AO38&gt;0,SUM(AG38:AH38)/25,"")</f>
        <v/>
      </c>
      <c r="AJ38" s="69" t="str">
        <f t="shared" si="195"/>
        <v/>
      </c>
      <c r="AK38" s="67" t="str">
        <f t="shared" si="196"/>
        <v/>
      </c>
      <c r="AL38" s="66" t="str">
        <f t="shared" si="197"/>
        <v/>
      </c>
      <c r="AM38" s="67" t="str">
        <f t="shared" si="198"/>
        <v/>
      </c>
      <c r="AN38" s="66" t="str">
        <f t="shared" ref="AN38" si="579">IF(AO38&gt;0,AO38*25,"")</f>
        <v/>
      </c>
      <c r="AO38" s="44"/>
      <c r="AP38" s="70"/>
      <c r="AQ38" s="67" t="str">
        <f t="shared" ref="AQ38" si="580">IF(AW38&gt;0,AP38/25,"")</f>
        <v/>
      </c>
      <c r="AR38" s="69" t="str">
        <f t="shared" ref="AR38" si="581">IF(AW38&gt;0,AP38/2,"")</f>
        <v/>
      </c>
      <c r="AS38" s="67" t="str">
        <f t="shared" ref="AS38" si="582">IF(AW38&gt;0,AR38/25,"")</f>
        <v/>
      </c>
      <c r="AT38" s="66" t="str">
        <f t="shared" ref="AT38" si="583">IF(AW38&gt;0,AV38-AP38-AR38,"")</f>
        <v/>
      </c>
      <c r="AU38" s="67" t="str">
        <f t="shared" ref="AU38" si="584">IF(AW38&gt;0,AT38/25,"")</f>
        <v/>
      </c>
      <c r="AV38" s="66" t="str">
        <f t="shared" ref="AV38" si="585">IF(AW38&gt;0,AW38*25,"")</f>
        <v/>
      </c>
      <c r="AW38" s="44"/>
      <c r="AX38" s="74"/>
      <c r="AY38" s="47"/>
      <c r="AZ38" s="67" t="str">
        <f t="shared" ref="AZ38" si="586">IF(BF38&gt;0,SUM(AX38:AY38)/25,"")</f>
        <v/>
      </c>
      <c r="BA38" s="69" t="str">
        <f t="shared" si="207"/>
        <v/>
      </c>
      <c r="BB38" s="67" t="str">
        <f t="shared" si="208"/>
        <v/>
      </c>
      <c r="BC38" s="66" t="str">
        <f t="shared" si="209"/>
        <v/>
      </c>
      <c r="BD38" s="67" t="str">
        <f t="shared" si="210"/>
        <v/>
      </c>
      <c r="BE38" s="66" t="str">
        <f t="shared" ref="BE38" si="587">IF(BF38&gt;0,BF38*25,"")</f>
        <v/>
      </c>
      <c r="BF38" s="44"/>
      <c r="BG38" s="70"/>
      <c r="BH38" s="67" t="str">
        <f t="shared" ref="BH38" si="588">IF(BN38&gt;0,BG38/25,"")</f>
        <v/>
      </c>
      <c r="BI38" s="69" t="str">
        <f t="shared" ref="BI38" si="589">IF(BN38&gt;0,BG38/2,"")</f>
        <v/>
      </c>
      <c r="BJ38" s="67" t="str">
        <f t="shared" ref="BJ38" si="590">IF(BN38&gt;0,BI38/25,"")</f>
        <v/>
      </c>
      <c r="BK38" s="66" t="str">
        <f t="shared" ref="BK38" si="591">IF(BN38&gt;0,BM38-BG38-BI38,"")</f>
        <v/>
      </c>
      <c r="BL38" s="67" t="str">
        <f t="shared" ref="BL38" si="592">IF(BN38&gt;0,BK38/25,"")</f>
        <v/>
      </c>
      <c r="BM38" s="66" t="str">
        <f t="shared" ref="BM38" si="593">IF(BN38&gt;0,BN38*25,"")</f>
        <v/>
      </c>
      <c r="BN38" s="44"/>
      <c r="BO38" s="70"/>
      <c r="BP38" s="47"/>
      <c r="BQ38" s="67" t="str">
        <f t="shared" ref="BQ38" si="594">IF(BW38&gt;0,SUM(BO38:BP38)/25,"")</f>
        <v/>
      </c>
      <c r="BR38" s="69" t="str">
        <f t="shared" si="219"/>
        <v/>
      </c>
      <c r="BS38" s="67" t="str">
        <f t="shared" si="220"/>
        <v/>
      </c>
      <c r="BT38" s="66" t="str">
        <f t="shared" si="221"/>
        <v/>
      </c>
      <c r="BU38" s="67" t="str">
        <f t="shared" si="222"/>
        <v/>
      </c>
      <c r="BV38" s="66" t="str">
        <f t="shared" ref="BV38" si="595">IF(BW38&gt;0,BW38*25,"")</f>
        <v/>
      </c>
      <c r="BW38" s="44"/>
      <c r="BX38" s="70"/>
      <c r="BY38" s="67" t="str">
        <f t="shared" ref="BY38" si="596">IF(CE38&gt;0,BX38/25,"")</f>
        <v/>
      </c>
      <c r="BZ38" s="69" t="str">
        <f t="shared" ref="BZ38" si="597">IF(CE38&gt;0,BX38/2,"")</f>
        <v/>
      </c>
      <c r="CA38" s="67" t="str">
        <f t="shared" ref="CA38" si="598">IF(CE38&gt;0,BZ38/25,"")</f>
        <v/>
      </c>
      <c r="CB38" s="66" t="str">
        <f t="shared" ref="CB38" si="599">IF(CE38&gt;0,CD38-BX38-BZ38,"")</f>
        <v/>
      </c>
      <c r="CC38" s="67" t="str">
        <f t="shared" ref="CC38" si="600">IF(CE38&gt;0,CB38/25,"")</f>
        <v/>
      </c>
      <c r="CD38" s="66" t="str">
        <f t="shared" ref="CD38" si="601">IF(CE38&gt;0,CE38*25,"")</f>
        <v/>
      </c>
      <c r="CE38" s="44"/>
      <c r="CF38" s="74">
        <v>15</v>
      </c>
      <c r="CG38" s="47"/>
      <c r="CH38" s="67">
        <f t="shared" ref="CH38" si="602">IF(CN38&gt;0,SUM(CF38:CG38)/25,"")</f>
        <v>0.6</v>
      </c>
      <c r="CI38" s="69">
        <f t="shared" si="231"/>
        <v>3</v>
      </c>
      <c r="CJ38" s="67">
        <f t="shared" si="232"/>
        <v>0.12</v>
      </c>
      <c r="CK38" s="66">
        <f t="shared" si="233"/>
        <v>7</v>
      </c>
      <c r="CL38" s="67">
        <f t="shared" si="234"/>
        <v>0.28000000000000003</v>
      </c>
      <c r="CM38" s="66">
        <f t="shared" ref="CM38" si="603">IF(CN38&gt;0,CN38*25,"")</f>
        <v>25</v>
      </c>
      <c r="CN38" s="44">
        <v>1</v>
      </c>
      <c r="CO38" s="68"/>
      <c r="CP38" s="67" t="str">
        <f t="shared" ref="CP38" si="604">IF(CV38&gt;0,CO38/25,"")</f>
        <v/>
      </c>
      <c r="CQ38" s="69" t="str">
        <f t="shared" ref="CQ38" si="605">IF(CV38&gt;0,CO38/2,"")</f>
        <v/>
      </c>
      <c r="CR38" s="67" t="str">
        <f t="shared" ref="CR38" si="606">IF(CV38&gt;0,CQ38/25,"")</f>
        <v/>
      </c>
      <c r="CS38" s="66" t="str">
        <f t="shared" ref="CS38" si="607">IF(CV38&gt;0,CU38-CO38-CQ38,"")</f>
        <v/>
      </c>
      <c r="CT38" s="67" t="str">
        <f t="shared" ref="CT38" si="608">IF(CV38&gt;0,CS38/25,"")</f>
        <v/>
      </c>
      <c r="CU38" s="66" t="str">
        <f t="shared" ref="CU38" si="609">IF(CV38&gt;0,CV38*25,"")</f>
        <v/>
      </c>
      <c r="CV38" s="44"/>
      <c r="CW38" s="68"/>
      <c r="CX38" s="47"/>
      <c r="CY38" s="67" t="str">
        <f t="shared" ref="CY38" si="610">IF(DE38&gt;0,SUM(CW38:CX38)/25,"")</f>
        <v/>
      </c>
      <c r="CZ38" s="69" t="str">
        <f t="shared" si="243"/>
        <v/>
      </c>
      <c r="DA38" s="67" t="str">
        <f t="shared" si="244"/>
        <v/>
      </c>
      <c r="DB38" s="66" t="str">
        <f t="shared" si="245"/>
        <v/>
      </c>
      <c r="DC38" s="67" t="str">
        <f t="shared" si="246"/>
        <v/>
      </c>
      <c r="DD38" s="66" t="str">
        <f t="shared" ref="DD38" si="611">IF(DE38&gt;0,DE38*25,"")</f>
        <v/>
      </c>
      <c r="DE38" s="44"/>
      <c r="DF38" s="38"/>
    </row>
    <row r="39" spans="1:110" s="6" customFormat="1" ht="15.75" customHeight="1" x14ac:dyDescent="0.25">
      <c r="A39" s="73">
        <v>25</v>
      </c>
      <c r="B39" s="72" t="s">
        <v>57</v>
      </c>
      <c r="C39" s="66" t="s">
        <v>83</v>
      </c>
      <c r="D39" s="71">
        <f t="shared" si="172"/>
        <v>30</v>
      </c>
      <c r="E39" s="71">
        <f t="shared" si="173"/>
        <v>0</v>
      </c>
      <c r="F39" s="71">
        <f t="shared" si="174"/>
        <v>0</v>
      </c>
      <c r="G39" s="44">
        <f t="shared" si="175"/>
        <v>3</v>
      </c>
      <c r="H39" s="70">
        <v>30</v>
      </c>
      <c r="I39" s="67">
        <f t="shared" si="176"/>
        <v>1.2</v>
      </c>
      <c r="J39" s="69">
        <f t="shared" si="177"/>
        <v>15</v>
      </c>
      <c r="K39" s="67">
        <f t="shared" si="178"/>
        <v>0.6</v>
      </c>
      <c r="L39" s="66">
        <f t="shared" si="179"/>
        <v>30</v>
      </c>
      <c r="M39" s="67">
        <f t="shared" si="180"/>
        <v>1.2</v>
      </c>
      <c r="N39" s="66">
        <f t="shared" si="181"/>
        <v>75</v>
      </c>
      <c r="O39" s="44">
        <v>3</v>
      </c>
      <c r="P39" s="68"/>
      <c r="Q39" s="47"/>
      <c r="R39" s="67" t="str">
        <f t="shared" si="182"/>
        <v/>
      </c>
      <c r="S39" s="69" t="str">
        <f t="shared" si="183"/>
        <v/>
      </c>
      <c r="T39" s="67" t="str">
        <f t="shared" si="184"/>
        <v/>
      </c>
      <c r="U39" s="66" t="str">
        <f t="shared" si="185"/>
        <v/>
      </c>
      <c r="V39" s="67" t="str">
        <f t="shared" si="186"/>
        <v/>
      </c>
      <c r="W39" s="66" t="str">
        <f t="shared" si="187"/>
        <v/>
      </c>
      <c r="X39" s="44"/>
      <c r="Y39" s="70"/>
      <c r="Z39" s="67" t="str">
        <f t="shared" si="188"/>
        <v/>
      </c>
      <c r="AA39" s="69" t="str">
        <f t="shared" si="189"/>
        <v/>
      </c>
      <c r="AB39" s="67" t="str">
        <f t="shared" si="190"/>
        <v/>
      </c>
      <c r="AC39" s="66" t="str">
        <f t="shared" si="191"/>
        <v/>
      </c>
      <c r="AD39" s="67" t="str">
        <f t="shared" si="192"/>
        <v/>
      </c>
      <c r="AE39" s="66" t="str">
        <f t="shared" si="193"/>
        <v/>
      </c>
      <c r="AF39" s="44"/>
      <c r="AG39" s="74"/>
      <c r="AH39" s="47"/>
      <c r="AI39" s="67" t="str">
        <f t="shared" si="194"/>
        <v/>
      </c>
      <c r="AJ39" s="69" t="str">
        <f t="shared" si="195"/>
        <v/>
      </c>
      <c r="AK39" s="67" t="str">
        <f t="shared" si="196"/>
        <v/>
      </c>
      <c r="AL39" s="66" t="str">
        <f t="shared" si="197"/>
        <v/>
      </c>
      <c r="AM39" s="67" t="str">
        <f t="shared" si="198"/>
        <v/>
      </c>
      <c r="AN39" s="66" t="str">
        <f t="shared" si="199"/>
        <v/>
      </c>
      <c r="AO39" s="44"/>
      <c r="AP39" s="70"/>
      <c r="AQ39" s="67" t="str">
        <f t="shared" si="200"/>
        <v/>
      </c>
      <c r="AR39" s="69" t="str">
        <f t="shared" si="201"/>
        <v/>
      </c>
      <c r="AS39" s="67" t="str">
        <f t="shared" si="202"/>
        <v/>
      </c>
      <c r="AT39" s="66" t="str">
        <f t="shared" si="203"/>
        <v/>
      </c>
      <c r="AU39" s="67" t="str">
        <f t="shared" si="204"/>
        <v/>
      </c>
      <c r="AV39" s="66" t="str">
        <f t="shared" si="205"/>
        <v/>
      </c>
      <c r="AW39" s="44"/>
      <c r="AX39" s="68"/>
      <c r="AY39" s="47"/>
      <c r="AZ39" s="67" t="str">
        <f t="shared" si="206"/>
        <v/>
      </c>
      <c r="BA39" s="69" t="str">
        <f t="shared" si="207"/>
        <v/>
      </c>
      <c r="BB39" s="67" t="str">
        <f t="shared" si="208"/>
        <v/>
      </c>
      <c r="BC39" s="66" t="str">
        <f t="shared" si="209"/>
        <v/>
      </c>
      <c r="BD39" s="67" t="str">
        <f t="shared" si="210"/>
        <v/>
      </c>
      <c r="BE39" s="66" t="str">
        <f t="shared" si="211"/>
        <v/>
      </c>
      <c r="BF39" s="44"/>
      <c r="BG39" s="68"/>
      <c r="BH39" s="67" t="str">
        <f t="shared" si="212"/>
        <v/>
      </c>
      <c r="BI39" s="69" t="str">
        <f t="shared" si="213"/>
        <v/>
      </c>
      <c r="BJ39" s="67" t="str">
        <f t="shared" si="214"/>
        <v/>
      </c>
      <c r="BK39" s="66" t="str">
        <f t="shared" si="215"/>
        <v/>
      </c>
      <c r="BL39" s="67" t="str">
        <f t="shared" si="216"/>
        <v/>
      </c>
      <c r="BM39" s="66" t="str">
        <f t="shared" si="217"/>
        <v/>
      </c>
      <c r="BN39" s="44"/>
      <c r="BO39" s="68"/>
      <c r="BP39" s="47"/>
      <c r="BQ39" s="67" t="str">
        <f t="shared" si="218"/>
        <v/>
      </c>
      <c r="BR39" s="69" t="str">
        <f t="shared" si="219"/>
        <v/>
      </c>
      <c r="BS39" s="67" t="str">
        <f t="shared" si="220"/>
        <v/>
      </c>
      <c r="BT39" s="66" t="str">
        <f t="shared" si="221"/>
        <v/>
      </c>
      <c r="BU39" s="67" t="str">
        <f t="shared" si="222"/>
        <v/>
      </c>
      <c r="BV39" s="66" t="str">
        <f t="shared" si="223"/>
        <v/>
      </c>
      <c r="BW39" s="44"/>
      <c r="BX39" s="70"/>
      <c r="BY39" s="67" t="str">
        <f t="shared" si="224"/>
        <v/>
      </c>
      <c r="BZ39" s="69" t="str">
        <f t="shared" si="225"/>
        <v/>
      </c>
      <c r="CA39" s="67" t="str">
        <f t="shared" si="226"/>
        <v/>
      </c>
      <c r="CB39" s="66" t="str">
        <f t="shared" si="227"/>
        <v/>
      </c>
      <c r="CC39" s="67" t="str">
        <f t="shared" si="228"/>
        <v/>
      </c>
      <c r="CD39" s="66" t="str">
        <f t="shared" si="229"/>
        <v/>
      </c>
      <c r="CE39" s="44"/>
      <c r="CF39" s="68"/>
      <c r="CG39" s="47"/>
      <c r="CH39" s="67" t="str">
        <f t="shared" si="230"/>
        <v/>
      </c>
      <c r="CI39" s="69" t="str">
        <f t="shared" si="231"/>
        <v/>
      </c>
      <c r="CJ39" s="67" t="str">
        <f t="shared" si="232"/>
        <v/>
      </c>
      <c r="CK39" s="66" t="str">
        <f t="shared" si="233"/>
        <v/>
      </c>
      <c r="CL39" s="67" t="str">
        <f t="shared" si="234"/>
        <v/>
      </c>
      <c r="CM39" s="66" t="str">
        <f t="shared" si="235"/>
        <v/>
      </c>
      <c r="CN39" s="44"/>
      <c r="CO39" s="70"/>
      <c r="CP39" s="67" t="str">
        <f t="shared" si="236"/>
        <v/>
      </c>
      <c r="CQ39" s="69" t="str">
        <f t="shared" si="237"/>
        <v/>
      </c>
      <c r="CR39" s="67" t="str">
        <f t="shared" si="238"/>
        <v/>
      </c>
      <c r="CS39" s="66" t="str">
        <f t="shared" si="239"/>
        <v/>
      </c>
      <c r="CT39" s="67" t="str">
        <f t="shared" si="240"/>
        <v/>
      </c>
      <c r="CU39" s="66" t="str">
        <f t="shared" si="241"/>
        <v/>
      </c>
      <c r="CV39" s="44"/>
      <c r="CW39" s="68"/>
      <c r="CX39" s="47"/>
      <c r="CY39" s="67" t="str">
        <f t="shared" si="242"/>
        <v/>
      </c>
      <c r="CZ39" s="69" t="str">
        <f t="shared" si="243"/>
        <v/>
      </c>
      <c r="DA39" s="67" t="str">
        <f t="shared" si="244"/>
        <v/>
      </c>
      <c r="DB39" s="66" t="str">
        <f t="shared" si="245"/>
        <v/>
      </c>
      <c r="DC39" s="67" t="str">
        <f t="shared" si="246"/>
        <v/>
      </c>
      <c r="DD39" s="66" t="str">
        <f t="shared" si="247"/>
        <v/>
      </c>
      <c r="DE39" s="44"/>
      <c r="DF39" s="38"/>
    </row>
    <row r="40" spans="1:110" s="6" customFormat="1" ht="15.75" customHeight="1" x14ac:dyDescent="0.25">
      <c r="A40" s="73">
        <v>26</v>
      </c>
      <c r="B40" s="72" t="s">
        <v>56</v>
      </c>
      <c r="C40" s="66" t="s">
        <v>83</v>
      </c>
      <c r="D40" s="71">
        <f t="shared" si="172"/>
        <v>30</v>
      </c>
      <c r="E40" s="71">
        <f t="shared" si="173"/>
        <v>0</v>
      </c>
      <c r="F40" s="71">
        <f t="shared" si="174"/>
        <v>0</v>
      </c>
      <c r="G40" s="44">
        <f t="shared" si="175"/>
        <v>3</v>
      </c>
      <c r="H40" s="70">
        <v>30</v>
      </c>
      <c r="I40" s="67">
        <f t="shared" si="176"/>
        <v>1.2</v>
      </c>
      <c r="J40" s="69">
        <f t="shared" si="177"/>
        <v>15</v>
      </c>
      <c r="K40" s="67">
        <f t="shared" si="178"/>
        <v>0.6</v>
      </c>
      <c r="L40" s="66">
        <f t="shared" si="179"/>
        <v>30</v>
      </c>
      <c r="M40" s="67">
        <f t="shared" si="180"/>
        <v>1.2</v>
      </c>
      <c r="N40" s="66">
        <f t="shared" si="181"/>
        <v>75</v>
      </c>
      <c r="O40" s="44">
        <v>3</v>
      </c>
      <c r="P40" s="68"/>
      <c r="Q40" s="47"/>
      <c r="R40" s="67" t="str">
        <f t="shared" si="182"/>
        <v/>
      </c>
      <c r="S40" s="69" t="str">
        <f t="shared" si="183"/>
        <v/>
      </c>
      <c r="T40" s="67" t="str">
        <f t="shared" si="184"/>
        <v/>
      </c>
      <c r="U40" s="66" t="str">
        <f t="shared" si="185"/>
        <v/>
      </c>
      <c r="V40" s="67" t="str">
        <f t="shared" si="186"/>
        <v/>
      </c>
      <c r="W40" s="66" t="str">
        <f t="shared" si="187"/>
        <v/>
      </c>
      <c r="X40" s="44"/>
      <c r="Y40" s="70"/>
      <c r="Z40" s="67" t="str">
        <f t="shared" si="188"/>
        <v/>
      </c>
      <c r="AA40" s="69" t="str">
        <f t="shared" si="189"/>
        <v/>
      </c>
      <c r="AB40" s="67" t="str">
        <f t="shared" si="190"/>
        <v/>
      </c>
      <c r="AC40" s="66" t="str">
        <f t="shared" si="191"/>
        <v/>
      </c>
      <c r="AD40" s="67" t="str">
        <f t="shared" si="192"/>
        <v/>
      </c>
      <c r="AE40" s="66" t="str">
        <f t="shared" si="193"/>
        <v/>
      </c>
      <c r="AF40" s="44"/>
      <c r="AG40" s="74"/>
      <c r="AH40" s="47"/>
      <c r="AI40" s="67" t="str">
        <f t="shared" si="194"/>
        <v/>
      </c>
      <c r="AJ40" s="69" t="str">
        <f t="shared" si="195"/>
        <v/>
      </c>
      <c r="AK40" s="67" t="str">
        <f t="shared" si="196"/>
        <v/>
      </c>
      <c r="AL40" s="66" t="str">
        <f t="shared" si="197"/>
        <v/>
      </c>
      <c r="AM40" s="67" t="str">
        <f t="shared" si="198"/>
        <v/>
      </c>
      <c r="AN40" s="66" t="str">
        <f t="shared" si="199"/>
        <v/>
      </c>
      <c r="AO40" s="44"/>
      <c r="AP40" s="70"/>
      <c r="AQ40" s="67" t="str">
        <f t="shared" si="200"/>
        <v/>
      </c>
      <c r="AR40" s="69" t="str">
        <f t="shared" si="201"/>
        <v/>
      </c>
      <c r="AS40" s="67" t="str">
        <f t="shared" si="202"/>
        <v/>
      </c>
      <c r="AT40" s="66" t="str">
        <f t="shared" si="203"/>
        <v/>
      </c>
      <c r="AU40" s="67" t="str">
        <f t="shared" si="204"/>
        <v/>
      </c>
      <c r="AV40" s="66" t="str">
        <f t="shared" si="205"/>
        <v/>
      </c>
      <c r="AW40" s="44"/>
      <c r="AX40" s="68"/>
      <c r="AY40" s="47"/>
      <c r="AZ40" s="67" t="str">
        <f t="shared" si="206"/>
        <v/>
      </c>
      <c r="BA40" s="69" t="str">
        <f t="shared" si="207"/>
        <v/>
      </c>
      <c r="BB40" s="67" t="str">
        <f t="shared" si="208"/>
        <v/>
      </c>
      <c r="BC40" s="66" t="str">
        <f t="shared" si="209"/>
        <v/>
      </c>
      <c r="BD40" s="67" t="str">
        <f t="shared" si="210"/>
        <v/>
      </c>
      <c r="BE40" s="66" t="str">
        <f t="shared" si="211"/>
        <v/>
      </c>
      <c r="BF40" s="44"/>
      <c r="BG40" s="70"/>
      <c r="BH40" s="67" t="str">
        <f t="shared" si="212"/>
        <v/>
      </c>
      <c r="BI40" s="69" t="str">
        <f t="shared" si="213"/>
        <v/>
      </c>
      <c r="BJ40" s="67" t="str">
        <f t="shared" si="214"/>
        <v/>
      </c>
      <c r="BK40" s="66" t="str">
        <f t="shared" si="215"/>
        <v/>
      </c>
      <c r="BL40" s="67" t="str">
        <f t="shared" si="216"/>
        <v/>
      </c>
      <c r="BM40" s="66" t="str">
        <f t="shared" si="217"/>
        <v/>
      </c>
      <c r="BN40" s="44"/>
      <c r="BO40" s="68"/>
      <c r="BP40" s="47"/>
      <c r="BQ40" s="67" t="str">
        <f t="shared" si="218"/>
        <v/>
      </c>
      <c r="BR40" s="69" t="str">
        <f t="shared" si="219"/>
        <v/>
      </c>
      <c r="BS40" s="67" t="str">
        <f t="shared" si="220"/>
        <v/>
      </c>
      <c r="BT40" s="66" t="str">
        <f t="shared" si="221"/>
        <v/>
      </c>
      <c r="BU40" s="67" t="str">
        <f t="shared" si="222"/>
        <v/>
      </c>
      <c r="BV40" s="66" t="str">
        <f t="shared" si="223"/>
        <v/>
      </c>
      <c r="BW40" s="44"/>
      <c r="BX40" s="70"/>
      <c r="BY40" s="67" t="str">
        <f t="shared" si="224"/>
        <v/>
      </c>
      <c r="BZ40" s="69" t="str">
        <f t="shared" si="225"/>
        <v/>
      </c>
      <c r="CA40" s="67" t="str">
        <f t="shared" si="226"/>
        <v/>
      </c>
      <c r="CB40" s="66" t="str">
        <f t="shared" si="227"/>
        <v/>
      </c>
      <c r="CC40" s="67" t="str">
        <f t="shared" si="228"/>
        <v/>
      </c>
      <c r="CD40" s="66" t="str">
        <f t="shared" si="229"/>
        <v/>
      </c>
      <c r="CE40" s="44"/>
      <c r="CF40" s="68"/>
      <c r="CG40" s="47"/>
      <c r="CH40" s="67" t="str">
        <f t="shared" si="230"/>
        <v/>
      </c>
      <c r="CI40" s="69" t="str">
        <f t="shared" si="231"/>
        <v/>
      </c>
      <c r="CJ40" s="67" t="str">
        <f t="shared" si="232"/>
        <v/>
      </c>
      <c r="CK40" s="66" t="str">
        <f t="shared" si="233"/>
        <v/>
      </c>
      <c r="CL40" s="67" t="str">
        <f t="shared" si="234"/>
        <v/>
      </c>
      <c r="CM40" s="66" t="str">
        <f t="shared" si="235"/>
        <v/>
      </c>
      <c r="CN40" s="44"/>
      <c r="CO40" s="70"/>
      <c r="CP40" s="67" t="str">
        <f t="shared" si="236"/>
        <v/>
      </c>
      <c r="CQ40" s="69" t="str">
        <f t="shared" si="237"/>
        <v/>
      </c>
      <c r="CR40" s="67" t="str">
        <f t="shared" si="238"/>
        <v/>
      </c>
      <c r="CS40" s="66" t="str">
        <f t="shared" si="239"/>
        <v/>
      </c>
      <c r="CT40" s="67" t="str">
        <f t="shared" si="240"/>
        <v/>
      </c>
      <c r="CU40" s="66" t="str">
        <f t="shared" si="241"/>
        <v/>
      </c>
      <c r="CV40" s="44"/>
      <c r="CW40" s="68"/>
      <c r="CX40" s="47"/>
      <c r="CY40" s="67" t="str">
        <f t="shared" si="242"/>
        <v/>
      </c>
      <c r="CZ40" s="69" t="str">
        <f t="shared" si="243"/>
        <v/>
      </c>
      <c r="DA40" s="67" t="str">
        <f t="shared" si="244"/>
        <v/>
      </c>
      <c r="DB40" s="66" t="str">
        <f t="shared" si="245"/>
        <v/>
      </c>
      <c r="DC40" s="67" t="str">
        <f t="shared" si="246"/>
        <v/>
      </c>
      <c r="DD40" s="66" t="str">
        <f t="shared" si="247"/>
        <v/>
      </c>
      <c r="DE40" s="44"/>
      <c r="DF40" s="38"/>
    </row>
    <row r="41" spans="1:110" s="6" customFormat="1" ht="19.5" customHeight="1" x14ac:dyDescent="0.25">
      <c r="A41" s="73">
        <v>27</v>
      </c>
      <c r="B41" s="72" t="s">
        <v>102</v>
      </c>
      <c r="C41" s="66">
        <v>3</v>
      </c>
      <c r="D41" s="71">
        <f t="shared" si="172"/>
        <v>30</v>
      </c>
      <c r="E41" s="71">
        <f t="shared" si="173"/>
        <v>0</v>
      </c>
      <c r="F41" s="71">
        <f t="shared" si="174"/>
        <v>0</v>
      </c>
      <c r="G41" s="44">
        <f t="shared" si="175"/>
        <v>3</v>
      </c>
      <c r="H41" s="70"/>
      <c r="I41" s="67" t="str">
        <f t="shared" si="176"/>
        <v/>
      </c>
      <c r="J41" s="69" t="str">
        <f t="shared" si="177"/>
        <v/>
      </c>
      <c r="K41" s="67" t="str">
        <f t="shared" si="178"/>
        <v/>
      </c>
      <c r="L41" s="66" t="str">
        <f t="shared" si="179"/>
        <v/>
      </c>
      <c r="M41" s="67" t="str">
        <f t="shared" si="180"/>
        <v/>
      </c>
      <c r="N41" s="66" t="str">
        <f t="shared" si="181"/>
        <v/>
      </c>
      <c r="O41" s="44"/>
      <c r="P41" s="68"/>
      <c r="Q41" s="47"/>
      <c r="R41" s="67" t="str">
        <f t="shared" si="182"/>
        <v/>
      </c>
      <c r="S41" s="69" t="str">
        <f t="shared" si="183"/>
        <v/>
      </c>
      <c r="T41" s="67" t="str">
        <f t="shared" si="184"/>
        <v/>
      </c>
      <c r="U41" s="66" t="str">
        <f t="shared" si="185"/>
        <v/>
      </c>
      <c r="V41" s="67" t="str">
        <f t="shared" si="186"/>
        <v/>
      </c>
      <c r="W41" s="66" t="str">
        <f t="shared" si="187"/>
        <v/>
      </c>
      <c r="X41" s="44"/>
      <c r="Y41" s="68"/>
      <c r="Z41" s="67" t="str">
        <f t="shared" si="188"/>
        <v/>
      </c>
      <c r="AA41" s="69" t="str">
        <f t="shared" si="189"/>
        <v/>
      </c>
      <c r="AB41" s="67" t="str">
        <f t="shared" si="190"/>
        <v/>
      </c>
      <c r="AC41" s="66" t="str">
        <f t="shared" si="191"/>
        <v/>
      </c>
      <c r="AD41" s="67" t="str">
        <f t="shared" si="192"/>
        <v/>
      </c>
      <c r="AE41" s="66" t="str">
        <f t="shared" si="193"/>
        <v/>
      </c>
      <c r="AF41" s="44"/>
      <c r="AG41" s="74"/>
      <c r="AH41" s="47"/>
      <c r="AI41" s="67" t="str">
        <f t="shared" si="194"/>
        <v/>
      </c>
      <c r="AJ41" s="69" t="str">
        <f t="shared" si="195"/>
        <v/>
      </c>
      <c r="AK41" s="67" t="str">
        <f t="shared" si="196"/>
        <v/>
      </c>
      <c r="AL41" s="66" t="str">
        <f t="shared" si="197"/>
        <v/>
      </c>
      <c r="AM41" s="67" t="str">
        <f t="shared" si="198"/>
        <v/>
      </c>
      <c r="AN41" s="66" t="str">
        <f t="shared" si="199"/>
        <v/>
      </c>
      <c r="AO41" s="44"/>
      <c r="AP41" s="68">
        <v>30</v>
      </c>
      <c r="AQ41" s="67">
        <f t="shared" si="200"/>
        <v>1.2</v>
      </c>
      <c r="AR41" s="69">
        <f t="shared" si="201"/>
        <v>15</v>
      </c>
      <c r="AS41" s="67">
        <f t="shared" si="202"/>
        <v>0.6</v>
      </c>
      <c r="AT41" s="66">
        <f t="shared" si="203"/>
        <v>30</v>
      </c>
      <c r="AU41" s="67">
        <f t="shared" si="204"/>
        <v>1.2</v>
      </c>
      <c r="AV41" s="66">
        <f t="shared" si="205"/>
        <v>75</v>
      </c>
      <c r="AW41" s="44">
        <v>3</v>
      </c>
      <c r="AX41" s="74"/>
      <c r="AY41" s="47"/>
      <c r="AZ41" s="67" t="str">
        <f t="shared" si="206"/>
        <v/>
      </c>
      <c r="BA41" s="69" t="str">
        <f t="shared" si="207"/>
        <v/>
      </c>
      <c r="BB41" s="67" t="str">
        <f t="shared" si="208"/>
        <v/>
      </c>
      <c r="BC41" s="66" t="str">
        <f t="shared" si="209"/>
        <v/>
      </c>
      <c r="BD41" s="67" t="str">
        <f t="shared" si="210"/>
        <v/>
      </c>
      <c r="BE41" s="66" t="str">
        <f t="shared" si="211"/>
        <v/>
      </c>
      <c r="BF41" s="44"/>
      <c r="BG41" s="70"/>
      <c r="BH41" s="67" t="str">
        <f t="shared" si="212"/>
        <v/>
      </c>
      <c r="BI41" s="69" t="str">
        <f t="shared" si="213"/>
        <v/>
      </c>
      <c r="BJ41" s="67" t="str">
        <f t="shared" si="214"/>
        <v/>
      </c>
      <c r="BK41" s="66" t="str">
        <f t="shared" si="215"/>
        <v/>
      </c>
      <c r="BL41" s="67" t="str">
        <f t="shared" si="216"/>
        <v/>
      </c>
      <c r="BM41" s="66" t="str">
        <f t="shared" si="217"/>
        <v/>
      </c>
      <c r="BN41" s="44"/>
      <c r="BO41" s="68"/>
      <c r="BP41" s="47"/>
      <c r="BQ41" s="67" t="str">
        <f t="shared" si="218"/>
        <v/>
      </c>
      <c r="BR41" s="69" t="str">
        <f t="shared" si="219"/>
        <v/>
      </c>
      <c r="BS41" s="67" t="str">
        <f t="shared" si="220"/>
        <v/>
      </c>
      <c r="BT41" s="66" t="str">
        <f t="shared" si="221"/>
        <v/>
      </c>
      <c r="BU41" s="67" t="str">
        <f t="shared" si="222"/>
        <v/>
      </c>
      <c r="BV41" s="66" t="str">
        <f t="shared" si="223"/>
        <v/>
      </c>
      <c r="BW41" s="44"/>
      <c r="BX41" s="70"/>
      <c r="BY41" s="67" t="str">
        <f t="shared" si="224"/>
        <v/>
      </c>
      <c r="BZ41" s="69" t="str">
        <f t="shared" si="225"/>
        <v/>
      </c>
      <c r="CA41" s="67" t="str">
        <f t="shared" si="226"/>
        <v/>
      </c>
      <c r="CB41" s="66" t="str">
        <f t="shared" si="227"/>
        <v/>
      </c>
      <c r="CC41" s="67" t="str">
        <f t="shared" si="228"/>
        <v/>
      </c>
      <c r="CD41" s="66" t="str">
        <f t="shared" si="229"/>
        <v/>
      </c>
      <c r="CE41" s="44"/>
      <c r="CF41" s="68"/>
      <c r="CG41" s="47"/>
      <c r="CH41" s="67" t="str">
        <f t="shared" si="230"/>
        <v/>
      </c>
      <c r="CI41" s="69" t="str">
        <f t="shared" si="231"/>
        <v/>
      </c>
      <c r="CJ41" s="67" t="str">
        <f t="shared" si="232"/>
        <v/>
      </c>
      <c r="CK41" s="66" t="str">
        <f t="shared" si="233"/>
        <v/>
      </c>
      <c r="CL41" s="67" t="str">
        <f t="shared" si="234"/>
        <v/>
      </c>
      <c r="CM41" s="66" t="str">
        <f t="shared" si="235"/>
        <v/>
      </c>
      <c r="CN41" s="44"/>
      <c r="CO41" s="70"/>
      <c r="CP41" s="67" t="str">
        <f t="shared" si="236"/>
        <v/>
      </c>
      <c r="CQ41" s="69" t="str">
        <f t="shared" si="237"/>
        <v/>
      </c>
      <c r="CR41" s="67" t="str">
        <f t="shared" si="238"/>
        <v/>
      </c>
      <c r="CS41" s="66" t="str">
        <f t="shared" si="239"/>
        <v/>
      </c>
      <c r="CT41" s="67" t="str">
        <f t="shared" si="240"/>
        <v/>
      </c>
      <c r="CU41" s="66" t="str">
        <f t="shared" si="241"/>
        <v/>
      </c>
      <c r="CV41" s="44"/>
      <c r="CW41" s="68"/>
      <c r="CX41" s="47"/>
      <c r="CY41" s="67" t="str">
        <f t="shared" si="242"/>
        <v/>
      </c>
      <c r="CZ41" s="69" t="str">
        <f t="shared" si="243"/>
        <v/>
      </c>
      <c r="DA41" s="67" t="str">
        <f t="shared" si="244"/>
        <v/>
      </c>
      <c r="DB41" s="66" t="str">
        <f t="shared" si="245"/>
        <v/>
      </c>
      <c r="DC41" s="67" t="str">
        <f t="shared" si="246"/>
        <v/>
      </c>
      <c r="DD41" s="66" t="str">
        <f t="shared" si="247"/>
        <v/>
      </c>
      <c r="DE41" s="44"/>
      <c r="DF41" s="38"/>
    </row>
    <row r="42" spans="1:110" s="6" customFormat="1" ht="37.5" customHeight="1" x14ac:dyDescent="0.25">
      <c r="A42" s="73">
        <v>28</v>
      </c>
      <c r="B42" s="72" t="s">
        <v>103</v>
      </c>
      <c r="C42" s="66" t="s">
        <v>83</v>
      </c>
      <c r="D42" s="71">
        <f t="shared" ref="D42" si="612">SUM(H42,Y42,AP42,BG42,BX42,CO42)</f>
        <v>0</v>
      </c>
      <c r="E42" s="71">
        <f t="shared" ref="E42" si="613">SUM(P42,AG42,AX42,BO42,CF42,CW42)</f>
        <v>15</v>
      </c>
      <c r="F42" s="71">
        <f t="shared" ref="F42" si="614">SUM(Q42,AH42,AY42,BP42,CG42,CX42)</f>
        <v>0</v>
      </c>
      <c r="G42" s="44">
        <f t="shared" ref="G42" si="615">SUM(O42,X42,AF42,AO42,AW42,BF42,BN42,BW42,CE42,CN42,CV42,DE42)</f>
        <v>1</v>
      </c>
      <c r="H42" s="70"/>
      <c r="I42" s="67" t="str">
        <f t="shared" ref="I42" si="616">IF(O42&gt;0,H42/25,"")</f>
        <v/>
      </c>
      <c r="J42" s="69" t="str">
        <f t="shared" ref="J42" si="617">IF(O42&gt;0,H42/2,"")</f>
        <v/>
      </c>
      <c r="K42" s="67" t="str">
        <f t="shared" ref="K42" si="618">IF(O42&gt;0,J42/25,"")</f>
        <v/>
      </c>
      <c r="L42" s="66" t="str">
        <f t="shared" ref="L42" si="619">IF(O42&gt;0,N42-H42-J42,"")</f>
        <v/>
      </c>
      <c r="M42" s="67" t="str">
        <f t="shared" ref="M42" si="620">IF(O42&gt;0,L42/25,"")</f>
        <v/>
      </c>
      <c r="N42" s="66" t="str">
        <f t="shared" ref="N42" si="621">IF(O42&gt;0,O42*25,"")</f>
        <v/>
      </c>
      <c r="O42" s="44"/>
      <c r="P42" s="68"/>
      <c r="Q42" s="47"/>
      <c r="R42" s="67" t="str">
        <f t="shared" ref="R42" si="622">IF(X42&gt;0,SUM(P42:Q42)/25,"")</f>
        <v/>
      </c>
      <c r="S42" s="69" t="str">
        <f t="shared" si="183"/>
        <v/>
      </c>
      <c r="T42" s="67" t="str">
        <f t="shared" si="184"/>
        <v/>
      </c>
      <c r="U42" s="66" t="str">
        <f t="shared" si="185"/>
        <v/>
      </c>
      <c r="V42" s="67" t="str">
        <f t="shared" si="186"/>
        <v/>
      </c>
      <c r="W42" s="66" t="str">
        <f t="shared" ref="W42" si="623">IF(X42&gt;0,X42*25,"")</f>
        <v/>
      </c>
      <c r="X42" s="44"/>
      <c r="Y42" s="68"/>
      <c r="Z42" s="67" t="str">
        <f t="shared" ref="Z42" si="624">IF(AF42&gt;0,Y42/25,"")</f>
        <v/>
      </c>
      <c r="AA42" s="69" t="str">
        <f t="shared" ref="AA42" si="625">IF(AF42&gt;0,Y42/2,"")</f>
        <v/>
      </c>
      <c r="AB42" s="67" t="str">
        <f t="shared" ref="AB42" si="626">IF(AF42&gt;0,AA42/25,"")</f>
        <v/>
      </c>
      <c r="AC42" s="66" t="str">
        <f t="shared" ref="AC42" si="627">IF(AF42&gt;0,AE42-Y42-AA42,"")</f>
        <v/>
      </c>
      <c r="AD42" s="67" t="str">
        <f t="shared" ref="AD42" si="628">IF(AF42&gt;0,AC42/25,"")</f>
        <v/>
      </c>
      <c r="AE42" s="66" t="str">
        <f t="shared" ref="AE42" si="629">IF(AF42&gt;0,AF42*25,"")</f>
        <v/>
      </c>
      <c r="AF42" s="44"/>
      <c r="AG42" s="74"/>
      <c r="AH42" s="47"/>
      <c r="AI42" s="67" t="str">
        <f t="shared" ref="AI42" si="630">IF(AO42&gt;0,SUM(AG42:AH42)/25,"")</f>
        <v/>
      </c>
      <c r="AJ42" s="69" t="str">
        <f t="shared" si="195"/>
        <v/>
      </c>
      <c r="AK42" s="67" t="str">
        <f t="shared" si="196"/>
        <v/>
      </c>
      <c r="AL42" s="66" t="str">
        <f t="shared" si="197"/>
        <v/>
      </c>
      <c r="AM42" s="67" t="str">
        <f t="shared" si="198"/>
        <v/>
      </c>
      <c r="AN42" s="66" t="str">
        <f t="shared" ref="AN42" si="631">IF(AO42&gt;0,AO42*25,"")</f>
        <v/>
      </c>
      <c r="AO42" s="44"/>
      <c r="AP42" s="68"/>
      <c r="AQ42" s="67" t="str">
        <f t="shared" ref="AQ42" si="632">IF(AW42&gt;0,AP42/25,"")</f>
        <v/>
      </c>
      <c r="AR42" s="69" t="str">
        <f t="shared" ref="AR42" si="633">IF(AW42&gt;0,AP42/2,"")</f>
        <v/>
      </c>
      <c r="AS42" s="67" t="str">
        <f t="shared" ref="AS42" si="634">IF(AW42&gt;0,AR42/25,"")</f>
        <v/>
      </c>
      <c r="AT42" s="66" t="str">
        <f t="shared" ref="AT42" si="635">IF(AW42&gt;0,AV42-AP42-AR42,"")</f>
        <v/>
      </c>
      <c r="AU42" s="67" t="str">
        <f t="shared" ref="AU42" si="636">IF(AW42&gt;0,AT42/25,"")</f>
        <v/>
      </c>
      <c r="AV42" s="66" t="str">
        <f t="shared" ref="AV42" si="637">IF(AW42&gt;0,AW42*25,"")</f>
        <v/>
      </c>
      <c r="AW42" s="44"/>
      <c r="AX42" s="74">
        <v>15</v>
      </c>
      <c r="AY42" s="47"/>
      <c r="AZ42" s="67">
        <f t="shared" ref="AZ42" si="638">IF(BF42&gt;0,SUM(AX42:AY42)/25,"")</f>
        <v>0.6</v>
      </c>
      <c r="BA42" s="69">
        <f t="shared" si="207"/>
        <v>3</v>
      </c>
      <c r="BB42" s="67">
        <f t="shared" si="208"/>
        <v>0.12</v>
      </c>
      <c r="BC42" s="66">
        <f t="shared" si="209"/>
        <v>7</v>
      </c>
      <c r="BD42" s="67">
        <f t="shared" si="210"/>
        <v>0.28000000000000003</v>
      </c>
      <c r="BE42" s="66">
        <f t="shared" ref="BE42" si="639">IF(BF42&gt;0,BF42*25,"")</f>
        <v>25</v>
      </c>
      <c r="BF42" s="44">
        <v>1</v>
      </c>
      <c r="BG42" s="70"/>
      <c r="BH42" s="67" t="str">
        <f t="shared" ref="BH42" si="640">IF(BN42&gt;0,BG42/25,"")</f>
        <v/>
      </c>
      <c r="BI42" s="69" t="str">
        <f t="shared" ref="BI42" si="641">IF(BN42&gt;0,BG42/2,"")</f>
        <v/>
      </c>
      <c r="BJ42" s="67" t="str">
        <f t="shared" ref="BJ42" si="642">IF(BN42&gt;0,BI42/25,"")</f>
        <v/>
      </c>
      <c r="BK42" s="66" t="str">
        <f t="shared" ref="BK42" si="643">IF(BN42&gt;0,BM42-BG42-BI42,"")</f>
        <v/>
      </c>
      <c r="BL42" s="67" t="str">
        <f t="shared" ref="BL42" si="644">IF(BN42&gt;0,BK42/25,"")</f>
        <v/>
      </c>
      <c r="BM42" s="66" t="str">
        <f t="shared" ref="BM42" si="645">IF(BN42&gt;0,BN42*25,"")</f>
        <v/>
      </c>
      <c r="BN42" s="44"/>
      <c r="BO42" s="68"/>
      <c r="BP42" s="47"/>
      <c r="BQ42" s="67" t="str">
        <f t="shared" ref="BQ42" si="646">IF(BW42&gt;0,SUM(BO42:BP42)/25,"")</f>
        <v/>
      </c>
      <c r="BR42" s="69" t="str">
        <f t="shared" si="219"/>
        <v/>
      </c>
      <c r="BS42" s="67" t="str">
        <f t="shared" si="220"/>
        <v/>
      </c>
      <c r="BT42" s="66" t="str">
        <f t="shared" si="221"/>
        <v/>
      </c>
      <c r="BU42" s="67" t="str">
        <f t="shared" si="222"/>
        <v/>
      </c>
      <c r="BV42" s="66" t="str">
        <f t="shared" ref="BV42" si="647">IF(BW42&gt;0,BW42*25,"")</f>
        <v/>
      </c>
      <c r="BW42" s="44"/>
      <c r="BX42" s="70"/>
      <c r="BY42" s="67" t="str">
        <f t="shared" ref="BY42" si="648">IF(CE42&gt;0,BX42/25,"")</f>
        <v/>
      </c>
      <c r="BZ42" s="69" t="str">
        <f t="shared" ref="BZ42" si="649">IF(CE42&gt;0,BX42/2,"")</f>
        <v/>
      </c>
      <c r="CA42" s="67" t="str">
        <f t="shared" ref="CA42" si="650">IF(CE42&gt;0,BZ42/25,"")</f>
        <v/>
      </c>
      <c r="CB42" s="66" t="str">
        <f t="shared" ref="CB42" si="651">IF(CE42&gt;0,CD42-BX42-BZ42,"")</f>
        <v/>
      </c>
      <c r="CC42" s="67" t="str">
        <f t="shared" ref="CC42" si="652">IF(CE42&gt;0,CB42/25,"")</f>
        <v/>
      </c>
      <c r="CD42" s="66" t="str">
        <f t="shared" ref="CD42" si="653">IF(CE42&gt;0,CE42*25,"")</f>
        <v/>
      </c>
      <c r="CE42" s="44"/>
      <c r="CF42" s="68"/>
      <c r="CG42" s="47"/>
      <c r="CH42" s="67" t="str">
        <f t="shared" ref="CH42" si="654">IF(CN42&gt;0,SUM(CF42:CG42)/25,"")</f>
        <v/>
      </c>
      <c r="CI42" s="69" t="str">
        <f t="shared" si="231"/>
        <v/>
      </c>
      <c r="CJ42" s="67" t="str">
        <f t="shared" si="232"/>
        <v/>
      </c>
      <c r="CK42" s="66" t="str">
        <f t="shared" si="233"/>
        <v/>
      </c>
      <c r="CL42" s="67" t="str">
        <f t="shared" si="234"/>
        <v/>
      </c>
      <c r="CM42" s="66" t="str">
        <f t="shared" ref="CM42" si="655">IF(CN42&gt;0,CN42*25,"")</f>
        <v/>
      </c>
      <c r="CN42" s="44"/>
      <c r="CO42" s="70"/>
      <c r="CP42" s="67" t="str">
        <f t="shared" ref="CP42" si="656">IF(CV42&gt;0,CO42/25,"")</f>
        <v/>
      </c>
      <c r="CQ42" s="69" t="str">
        <f t="shared" ref="CQ42" si="657">IF(CV42&gt;0,CO42/2,"")</f>
        <v/>
      </c>
      <c r="CR42" s="67" t="str">
        <f t="shared" ref="CR42" si="658">IF(CV42&gt;0,CQ42/25,"")</f>
        <v/>
      </c>
      <c r="CS42" s="66" t="str">
        <f t="shared" ref="CS42" si="659">IF(CV42&gt;0,CU42-CO42-CQ42,"")</f>
        <v/>
      </c>
      <c r="CT42" s="67" t="str">
        <f t="shared" ref="CT42" si="660">IF(CV42&gt;0,CS42/25,"")</f>
        <v/>
      </c>
      <c r="CU42" s="66" t="str">
        <f t="shared" ref="CU42" si="661">IF(CV42&gt;0,CV42*25,"")</f>
        <v/>
      </c>
      <c r="CV42" s="44"/>
      <c r="CW42" s="68"/>
      <c r="CX42" s="47"/>
      <c r="CY42" s="67" t="str">
        <f t="shared" ref="CY42" si="662">IF(DE42&gt;0,SUM(CW42:CX42)/25,"")</f>
        <v/>
      </c>
      <c r="CZ42" s="69" t="str">
        <f t="shared" si="243"/>
        <v/>
      </c>
      <c r="DA42" s="67" t="str">
        <f t="shared" si="244"/>
        <v/>
      </c>
      <c r="DB42" s="66" t="str">
        <f t="shared" si="245"/>
        <v/>
      </c>
      <c r="DC42" s="67" t="str">
        <f t="shared" si="246"/>
        <v/>
      </c>
      <c r="DD42" s="66" t="str">
        <f t="shared" ref="DD42" si="663">IF(DE42&gt;0,DE42*25,"")</f>
        <v/>
      </c>
      <c r="DE42" s="44"/>
      <c r="DF42" s="38"/>
    </row>
    <row r="43" spans="1:110" s="6" customFormat="1" ht="19.5" customHeight="1" x14ac:dyDescent="0.25">
      <c r="A43" s="73">
        <v>29</v>
      </c>
      <c r="B43" s="72" t="s">
        <v>104</v>
      </c>
      <c r="C43" s="66">
        <v>4</v>
      </c>
      <c r="D43" s="71">
        <f t="shared" si="172"/>
        <v>30</v>
      </c>
      <c r="E43" s="71">
        <f t="shared" si="173"/>
        <v>0</v>
      </c>
      <c r="F43" s="71">
        <f t="shared" si="174"/>
        <v>0</v>
      </c>
      <c r="G43" s="44">
        <f t="shared" si="175"/>
        <v>2</v>
      </c>
      <c r="H43" s="70"/>
      <c r="I43" s="67" t="str">
        <f t="shared" si="176"/>
        <v/>
      </c>
      <c r="J43" s="69" t="str">
        <f t="shared" si="177"/>
        <v/>
      </c>
      <c r="K43" s="67" t="str">
        <f t="shared" si="178"/>
        <v/>
      </c>
      <c r="L43" s="66" t="str">
        <f t="shared" si="179"/>
        <v/>
      </c>
      <c r="M43" s="67" t="str">
        <f t="shared" si="180"/>
        <v/>
      </c>
      <c r="N43" s="66" t="str">
        <f t="shared" si="181"/>
        <v/>
      </c>
      <c r="O43" s="44"/>
      <c r="P43" s="68"/>
      <c r="Q43" s="47"/>
      <c r="R43" s="67" t="str">
        <f t="shared" si="182"/>
        <v/>
      </c>
      <c r="S43" s="69" t="str">
        <f t="shared" si="183"/>
        <v/>
      </c>
      <c r="T43" s="67" t="str">
        <f t="shared" si="184"/>
        <v/>
      </c>
      <c r="U43" s="66" t="str">
        <f t="shared" si="185"/>
        <v/>
      </c>
      <c r="V43" s="67" t="str">
        <f t="shared" si="186"/>
        <v/>
      </c>
      <c r="W43" s="66" t="str">
        <f t="shared" si="187"/>
        <v/>
      </c>
      <c r="X43" s="44"/>
      <c r="Y43" s="70"/>
      <c r="Z43" s="67" t="str">
        <f t="shared" si="188"/>
        <v/>
      </c>
      <c r="AA43" s="69" t="str">
        <f t="shared" si="189"/>
        <v/>
      </c>
      <c r="AB43" s="67" t="str">
        <f t="shared" si="190"/>
        <v/>
      </c>
      <c r="AC43" s="66" t="str">
        <f t="shared" si="191"/>
        <v/>
      </c>
      <c r="AD43" s="67" t="str">
        <f t="shared" si="192"/>
        <v/>
      </c>
      <c r="AE43" s="66" t="str">
        <f t="shared" si="193"/>
        <v/>
      </c>
      <c r="AF43" s="44"/>
      <c r="AG43" s="74"/>
      <c r="AH43" s="47"/>
      <c r="AI43" s="67" t="str">
        <f t="shared" si="194"/>
        <v/>
      </c>
      <c r="AJ43" s="69" t="str">
        <f t="shared" si="195"/>
        <v/>
      </c>
      <c r="AK43" s="67" t="str">
        <f t="shared" si="196"/>
        <v/>
      </c>
      <c r="AL43" s="66" t="str">
        <f t="shared" si="197"/>
        <v/>
      </c>
      <c r="AM43" s="67" t="str">
        <f t="shared" si="198"/>
        <v/>
      </c>
      <c r="AN43" s="66" t="str">
        <f t="shared" si="199"/>
        <v/>
      </c>
      <c r="AO43" s="44"/>
      <c r="AP43" s="70"/>
      <c r="AQ43" s="67" t="str">
        <f t="shared" si="200"/>
        <v/>
      </c>
      <c r="AR43" s="69" t="str">
        <f t="shared" si="201"/>
        <v/>
      </c>
      <c r="AS43" s="67" t="str">
        <f t="shared" si="202"/>
        <v/>
      </c>
      <c r="AT43" s="66" t="str">
        <f t="shared" si="203"/>
        <v/>
      </c>
      <c r="AU43" s="67" t="str">
        <f t="shared" si="204"/>
        <v/>
      </c>
      <c r="AV43" s="66" t="str">
        <f t="shared" si="205"/>
        <v/>
      </c>
      <c r="AW43" s="44"/>
      <c r="AX43" s="68"/>
      <c r="AY43" s="47"/>
      <c r="AZ43" s="67" t="str">
        <f t="shared" si="206"/>
        <v/>
      </c>
      <c r="BA43" s="69" t="str">
        <f t="shared" si="207"/>
        <v/>
      </c>
      <c r="BB43" s="67" t="str">
        <f t="shared" si="208"/>
        <v/>
      </c>
      <c r="BC43" s="66" t="str">
        <f t="shared" si="209"/>
        <v/>
      </c>
      <c r="BD43" s="67" t="str">
        <f t="shared" si="210"/>
        <v/>
      </c>
      <c r="BE43" s="66" t="str">
        <f t="shared" si="211"/>
        <v/>
      </c>
      <c r="BF43" s="44"/>
      <c r="BG43" s="70">
        <v>30</v>
      </c>
      <c r="BH43" s="67">
        <f t="shared" si="212"/>
        <v>1.2</v>
      </c>
      <c r="BI43" s="69">
        <f t="shared" si="213"/>
        <v>15</v>
      </c>
      <c r="BJ43" s="67">
        <f t="shared" si="214"/>
        <v>0.6</v>
      </c>
      <c r="BK43" s="66">
        <f t="shared" si="215"/>
        <v>5</v>
      </c>
      <c r="BL43" s="67">
        <f t="shared" si="216"/>
        <v>0.2</v>
      </c>
      <c r="BM43" s="66">
        <f t="shared" si="217"/>
        <v>50</v>
      </c>
      <c r="BN43" s="44">
        <v>2</v>
      </c>
      <c r="BO43" s="74"/>
      <c r="BP43" s="47"/>
      <c r="BQ43" s="67" t="str">
        <f t="shared" si="218"/>
        <v/>
      </c>
      <c r="BR43" s="69" t="str">
        <f t="shared" si="219"/>
        <v/>
      </c>
      <c r="BS43" s="67" t="str">
        <f t="shared" si="220"/>
        <v/>
      </c>
      <c r="BT43" s="66" t="str">
        <f t="shared" si="221"/>
        <v/>
      </c>
      <c r="BU43" s="67" t="str">
        <f t="shared" si="222"/>
        <v/>
      </c>
      <c r="BV43" s="66" t="str">
        <f t="shared" si="223"/>
        <v/>
      </c>
      <c r="BW43" s="44"/>
      <c r="BX43" s="70"/>
      <c r="BY43" s="67" t="str">
        <f t="shared" si="224"/>
        <v/>
      </c>
      <c r="BZ43" s="69" t="str">
        <f t="shared" si="225"/>
        <v/>
      </c>
      <c r="CA43" s="67" t="str">
        <f t="shared" si="226"/>
        <v/>
      </c>
      <c r="CB43" s="66" t="str">
        <f t="shared" si="227"/>
        <v/>
      </c>
      <c r="CC43" s="67" t="str">
        <f t="shared" si="228"/>
        <v/>
      </c>
      <c r="CD43" s="66" t="str">
        <f t="shared" si="229"/>
        <v/>
      </c>
      <c r="CE43" s="44"/>
      <c r="CF43" s="68"/>
      <c r="CG43" s="47"/>
      <c r="CH43" s="67" t="str">
        <f t="shared" si="230"/>
        <v/>
      </c>
      <c r="CI43" s="69" t="str">
        <f t="shared" si="231"/>
        <v/>
      </c>
      <c r="CJ43" s="67" t="str">
        <f t="shared" si="232"/>
        <v/>
      </c>
      <c r="CK43" s="66" t="str">
        <f t="shared" si="233"/>
        <v/>
      </c>
      <c r="CL43" s="67" t="str">
        <f t="shared" si="234"/>
        <v/>
      </c>
      <c r="CM43" s="66" t="str">
        <f t="shared" si="235"/>
        <v/>
      </c>
      <c r="CN43" s="44"/>
      <c r="CO43" s="70"/>
      <c r="CP43" s="67" t="str">
        <f t="shared" si="236"/>
        <v/>
      </c>
      <c r="CQ43" s="69" t="str">
        <f t="shared" si="237"/>
        <v/>
      </c>
      <c r="CR43" s="67" t="str">
        <f t="shared" si="238"/>
        <v/>
      </c>
      <c r="CS43" s="66" t="str">
        <f t="shared" si="239"/>
        <v/>
      </c>
      <c r="CT43" s="67" t="str">
        <f t="shared" si="240"/>
        <v/>
      </c>
      <c r="CU43" s="66" t="str">
        <f t="shared" si="241"/>
        <v/>
      </c>
      <c r="CV43" s="44"/>
      <c r="CW43" s="68"/>
      <c r="CX43" s="47"/>
      <c r="CY43" s="67" t="str">
        <f t="shared" si="242"/>
        <v/>
      </c>
      <c r="CZ43" s="69" t="str">
        <f t="shared" si="243"/>
        <v/>
      </c>
      <c r="DA43" s="67" t="str">
        <f t="shared" si="244"/>
        <v/>
      </c>
      <c r="DB43" s="66" t="str">
        <f t="shared" si="245"/>
        <v/>
      </c>
      <c r="DC43" s="67" t="str">
        <f t="shared" si="246"/>
        <v/>
      </c>
      <c r="DD43" s="66" t="str">
        <f t="shared" si="247"/>
        <v/>
      </c>
      <c r="DE43" s="44"/>
      <c r="DF43" s="38"/>
    </row>
    <row r="44" spans="1:110" s="6" customFormat="1" ht="19.5" customHeight="1" x14ac:dyDescent="0.25">
      <c r="A44" s="73">
        <v>30</v>
      </c>
      <c r="B44" s="72" t="s">
        <v>105</v>
      </c>
      <c r="C44" s="66" t="s">
        <v>83</v>
      </c>
      <c r="D44" s="71">
        <f t="shared" ref="D44" si="664">SUM(H44,Y44,AP44,BG44,BX44,CO44)</f>
        <v>0</v>
      </c>
      <c r="E44" s="71">
        <f t="shared" ref="E44" si="665">SUM(P44,AG44,AX44,BO44,CF44,CW44)</f>
        <v>30</v>
      </c>
      <c r="F44" s="71">
        <f t="shared" ref="F44" si="666">SUM(Q44,AH44,AY44,BP44,CG44,CX44)</f>
        <v>0</v>
      </c>
      <c r="G44" s="44">
        <f t="shared" ref="G44" si="667">SUM(O44,X44,AF44,AO44,AW44,BF44,BN44,BW44,CE44,CN44,CV44,DE44)</f>
        <v>3</v>
      </c>
      <c r="H44" s="70"/>
      <c r="I44" s="67" t="str">
        <f t="shared" ref="I44" si="668">IF(O44&gt;0,H44/25,"")</f>
        <v/>
      </c>
      <c r="J44" s="69" t="str">
        <f t="shared" ref="J44" si="669">IF(O44&gt;0,H44/2,"")</f>
        <v/>
      </c>
      <c r="K44" s="67" t="str">
        <f t="shared" ref="K44" si="670">IF(O44&gt;0,J44/25,"")</f>
        <v/>
      </c>
      <c r="L44" s="66" t="str">
        <f t="shared" ref="L44" si="671">IF(O44&gt;0,N44-H44-J44,"")</f>
        <v/>
      </c>
      <c r="M44" s="67" t="str">
        <f t="shared" ref="M44" si="672">IF(O44&gt;0,L44/25,"")</f>
        <v/>
      </c>
      <c r="N44" s="66" t="str">
        <f t="shared" ref="N44" si="673">IF(O44&gt;0,O44*25,"")</f>
        <v/>
      </c>
      <c r="O44" s="44"/>
      <c r="P44" s="68"/>
      <c r="Q44" s="47"/>
      <c r="R44" s="67" t="str">
        <f t="shared" ref="R44" si="674">IF(X44&gt;0,SUM(P44:Q44)/25,"")</f>
        <v/>
      </c>
      <c r="S44" s="69" t="str">
        <f t="shared" si="183"/>
        <v/>
      </c>
      <c r="T44" s="67" t="str">
        <f t="shared" si="184"/>
        <v/>
      </c>
      <c r="U44" s="66" t="str">
        <f t="shared" si="185"/>
        <v/>
      </c>
      <c r="V44" s="67" t="str">
        <f t="shared" si="186"/>
        <v/>
      </c>
      <c r="W44" s="66" t="str">
        <f t="shared" ref="W44" si="675">IF(X44&gt;0,X44*25,"")</f>
        <v/>
      </c>
      <c r="X44" s="44"/>
      <c r="Y44" s="70"/>
      <c r="Z44" s="67" t="str">
        <f t="shared" ref="Z44" si="676">IF(AF44&gt;0,Y44/25,"")</f>
        <v/>
      </c>
      <c r="AA44" s="69" t="str">
        <f t="shared" ref="AA44" si="677">IF(AF44&gt;0,Y44/2,"")</f>
        <v/>
      </c>
      <c r="AB44" s="67" t="str">
        <f t="shared" ref="AB44" si="678">IF(AF44&gt;0,AA44/25,"")</f>
        <v/>
      </c>
      <c r="AC44" s="66" t="str">
        <f t="shared" ref="AC44" si="679">IF(AF44&gt;0,AE44-Y44-AA44,"")</f>
        <v/>
      </c>
      <c r="AD44" s="67" t="str">
        <f t="shared" ref="AD44" si="680">IF(AF44&gt;0,AC44/25,"")</f>
        <v/>
      </c>
      <c r="AE44" s="66" t="str">
        <f t="shared" ref="AE44" si="681">IF(AF44&gt;0,AF44*25,"")</f>
        <v/>
      </c>
      <c r="AF44" s="44"/>
      <c r="AG44" s="74"/>
      <c r="AH44" s="47"/>
      <c r="AI44" s="67" t="str">
        <f t="shared" ref="AI44" si="682">IF(AO44&gt;0,SUM(AG44:AH44)/25,"")</f>
        <v/>
      </c>
      <c r="AJ44" s="69" t="str">
        <f t="shared" si="195"/>
        <v/>
      </c>
      <c r="AK44" s="67" t="str">
        <f t="shared" si="196"/>
        <v/>
      </c>
      <c r="AL44" s="66" t="str">
        <f t="shared" si="197"/>
        <v/>
      </c>
      <c r="AM44" s="67" t="str">
        <f t="shared" si="198"/>
        <v/>
      </c>
      <c r="AN44" s="66" t="str">
        <f t="shared" ref="AN44" si="683">IF(AO44&gt;0,AO44*25,"")</f>
        <v/>
      </c>
      <c r="AO44" s="44"/>
      <c r="AP44" s="70"/>
      <c r="AQ44" s="67" t="str">
        <f t="shared" ref="AQ44" si="684">IF(AW44&gt;0,AP44/25,"")</f>
        <v/>
      </c>
      <c r="AR44" s="69" t="str">
        <f t="shared" ref="AR44" si="685">IF(AW44&gt;0,AP44/2,"")</f>
        <v/>
      </c>
      <c r="AS44" s="67" t="str">
        <f t="shared" ref="AS44" si="686">IF(AW44&gt;0,AR44/25,"")</f>
        <v/>
      </c>
      <c r="AT44" s="66" t="str">
        <f t="shared" ref="AT44" si="687">IF(AW44&gt;0,AV44-AP44-AR44,"")</f>
        <v/>
      </c>
      <c r="AU44" s="67" t="str">
        <f t="shared" ref="AU44" si="688">IF(AW44&gt;0,AT44/25,"")</f>
        <v/>
      </c>
      <c r="AV44" s="66" t="str">
        <f t="shared" ref="AV44" si="689">IF(AW44&gt;0,AW44*25,"")</f>
        <v/>
      </c>
      <c r="AW44" s="44"/>
      <c r="AX44" s="68"/>
      <c r="AY44" s="47"/>
      <c r="AZ44" s="67" t="str">
        <f t="shared" ref="AZ44" si="690">IF(BF44&gt;0,SUM(AX44:AY44)/25,"")</f>
        <v/>
      </c>
      <c r="BA44" s="69" t="str">
        <f t="shared" si="207"/>
        <v/>
      </c>
      <c r="BB44" s="67" t="str">
        <f t="shared" si="208"/>
        <v/>
      </c>
      <c r="BC44" s="66" t="str">
        <f t="shared" si="209"/>
        <v/>
      </c>
      <c r="BD44" s="67" t="str">
        <f t="shared" si="210"/>
        <v/>
      </c>
      <c r="BE44" s="66" t="str">
        <f t="shared" ref="BE44" si="691">IF(BF44&gt;0,BF44*25,"")</f>
        <v/>
      </c>
      <c r="BF44" s="44"/>
      <c r="BG44" s="70"/>
      <c r="BH44" s="67" t="str">
        <f t="shared" ref="BH44" si="692">IF(BN44&gt;0,BG44/25,"")</f>
        <v/>
      </c>
      <c r="BI44" s="69" t="str">
        <f t="shared" ref="BI44" si="693">IF(BN44&gt;0,BG44/2,"")</f>
        <v/>
      </c>
      <c r="BJ44" s="67" t="str">
        <f t="shared" ref="BJ44" si="694">IF(BN44&gt;0,BI44/25,"")</f>
        <v/>
      </c>
      <c r="BK44" s="66" t="str">
        <f t="shared" ref="BK44" si="695">IF(BN44&gt;0,BM44-BG44-BI44,"")</f>
        <v/>
      </c>
      <c r="BL44" s="67" t="str">
        <f t="shared" ref="BL44" si="696">IF(BN44&gt;0,BK44/25,"")</f>
        <v/>
      </c>
      <c r="BM44" s="66" t="str">
        <f t="shared" ref="BM44" si="697">IF(BN44&gt;0,BN44*25,"")</f>
        <v/>
      </c>
      <c r="BN44" s="44"/>
      <c r="BO44" s="74">
        <v>30</v>
      </c>
      <c r="BP44" s="47"/>
      <c r="BQ44" s="67">
        <f t="shared" ref="BQ44" si="698">IF(BW44&gt;0,SUM(BO44:BP44)/25,"")</f>
        <v>1.2</v>
      </c>
      <c r="BR44" s="69">
        <f t="shared" si="219"/>
        <v>6</v>
      </c>
      <c r="BS44" s="67">
        <f t="shared" si="220"/>
        <v>0.24</v>
      </c>
      <c r="BT44" s="66">
        <f t="shared" si="221"/>
        <v>39</v>
      </c>
      <c r="BU44" s="67">
        <f t="shared" si="222"/>
        <v>1.56</v>
      </c>
      <c r="BV44" s="66">
        <f t="shared" ref="BV44" si="699">IF(BW44&gt;0,BW44*25,"")</f>
        <v>75</v>
      </c>
      <c r="BW44" s="44">
        <v>3</v>
      </c>
      <c r="BX44" s="70"/>
      <c r="BY44" s="67" t="str">
        <f t="shared" ref="BY44" si="700">IF(CE44&gt;0,BX44/25,"")</f>
        <v/>
      </c>
      <c r="BZ44" s="69" t="str">
        <f t="shared" ref="BZ44" si="701">IF(CE44&gt;0,BX44/2,"")</f>
        <v/>
      </c>
      <c r="CA44" s="67" t="str">
        <f t="shared" ref="CA44" si="702">IF(CE44&gt;0,BZ44/25,"")</f>
        <v/>
      </c>
      <c r="CB44" s="66" t="str">
        <f t="shared" ref="CB44" si="703">IF(CE44&gt;0,CD44-BX44-BZ44,"")</f>
        <v/>
      </c>
      <c r="CC44" s="67" t="str">
        <f t="shared" ref="CC44" si="704">IF(CE44&gt;0,CB44/25,"")</f>
        <v/>
      </c>
      <c r="CD44" s="66" t="str">
        <f t="shared" ref="CD44" si="705">IF(CE44&gt;0,CE44*25,"")</f>
        <v/>
      </c>
      <c r="CE44" s="44"/>
      <c r="CF44" s="68"/>
      <c r="CG44" s="47"/>
      <c r="CH44" s="67" t="str">
        <f t="shared" ref="CH44" si="706">IF(CN44&gt;0,SUM(CF44:CG44)/25,"")</f>
        <v/>
      </c>
      <c r="CI44" s="69" t="str">
        <f t="shared" si="231"/>
        <v/>
      </c>
      <c r="CJ44" s="67" t="str">
        <f t="shared" si="232"/>
        <v/>
      </c>
      <c r="CK44" s="66" t="str">
        <f t="shared" si="233"/>
        <v/>
      </c>
      <c r="CL44" s="67" t="str">
        <f t="shared" si="234"/>
        <v/>
      </c>
      <c r="CM44" s="66" t="str">
        <f t="shared" ref="CM44" si="707">IF(CN44&gt;0,CN44*25,"")</f>
        <v/>
      </c>
      <c r="CN44" s="44"/>
      <c r="CO44" s="70"/>
      <c r="CP44" s="67" t="str">
        <f t="shared" ref="CP44" si="708">IF(CV44&gt;0,CO44/25,"")</f>
        <v/>
      </c>
      <c r="CQ44" s="69" t="str">
        <f t="shared" ref="CQ44" si="709">IF(CV44&gt;0,CO44/2,"")</f>
        <v/>
      </c>
      <c r="CR44" s="67" t="str">
        <f t="shared" ref="CR44" si="710">IF(CV44&gt;0,CQ44/25,"")</f>
        <v/>
      </c>
      <c r="CS44" s="66" t="str">
        <f t="shared" ref="CS44" si="711">IF(CV44&gt;0,CU44-CO44-CQ44,"")</f>
        <v/>
      </c>
      <c r="CT44" s="67" t="str">
        <f t="shared" ref="CT44" si="712">IF(CV44&gt;0,CS44/25,"")</f>
        <v/>
      </c>
      <c r="CU44" s="66" t="str">
        <f t="shared" ref="CU44" si="713">IF(CV44&gt;0,CV44*25,"")</f>
        <v/>
      </c>
      <c r="CV44" s="44"/>
      <c r="CW44" s="68"/>
      <c r="CX44" s="47"/>
      <c r="CY44" s="67" t="str">
        <f t="shared" ref="CY44" si="714">IF(DE44&gt;0,SUM(CW44:CX44)/25,"")</f>
        <v/>
      </c>
      <c r="CZ44" s="69" t="str">
        <f t="shared" si="243"/>
        <v/>
      </c>
      <c r="DA44" s="67" t="str">
        <f t="shared" si="244"/>
        <v/>
      </c>
      <c r="DB44" s="66" t="str">
        <f t="shared" si="245"/>
        <v/>
      </c>
      <c r="DC44" s="67" t="str">
        <f t="shared" si="246"/>
        <v/>
      </c>
      <c r="DD44" s="66" t="str">
        <f t="shared" ref="DD44" si="715">IF(DE44&gt;0,DE44*25,"")</f>
        <v/>
      </c>
      <c r="DE44" s="44"/>
      <c r="DF44" s="38"/>
    </row>
    <row r="45" spans="1:110" s="6" customFormat="1" ht="19.5" customHeight="1" x14ac:dyDescent="0.25">
      <c r="A45" s="73">
        <v>31</v>
      </c>
      <c r="B45" s="72" t="s">
        <v>55</v>
      </c>
      <c r="C45" s="66" t="s">
        <v>83</v>
      </c>
      <c r="D45" s="71">
        <f t="shared" si="172"/>
        <v>30</v>
      </c>
      <c r="E45" s="71">
        <f t="shared" si="173"/>
        <v>0</v>
      </c>
      <c r="F45" s="71">
        <f t="shared" si="174"/>
        <v>0</v>
      </c>
      <c r="G45" s="44">
        <f t="shared" si="175"/>
        <v>3</v>
      </c>
      <c r="H45" s="70"/>
      <c r="I45" s="67" t="str">
        <f t="shared" si="176"/>
        <v/>
      </c>
      <c r="J45" s="69" t="str">
        <f t="shared" si="177"/>
        <v/>
      </c>
      <c r="K45" s="67" t="str">
        <f t="shared" si="178"/>
        <v/>
      </c>
      <c r="L45" s="66" t="str">
        <f t="shared" si="179"/>
        <v/>
      </c>
      <c r="M45" s="67" t="str">
        <f t="shared" si="180"/>
        <v/>
      </c>
      <c r="N45" s="66" t="str">
        <f t="shared" si="181"/>
        <v/>
      </c>
      <c r="O45" s="44"/>
      <c r="P45" s="68"/>
      <c r="Q45" s="47"/>
      <c r="R45" s="67" t="str">
        <f t="shared" si="182"/>
        <v/>
      </c>
      <c r="S45" s="69" t="str">
        <f t="shared" si="183"/>
        <v/>
      </c>
      <c r="T45" s="67" t="str">
        <f t="shared" si="184"/>
        <v/>
      </c>
      <c r="U45" s="66" t="str">
        <f t="shared" si="185"/>
        <v/>
      </c>
      <c r="V45" s="67" t="str">
        <f t="shared" si="186"/>
        <v/>
      </c>
      <c r="W45" s="66" t="str">
        <f t="shared" si="187"/>
        <v/>
      </c>
      <c r="X45" s="44"/>
      <c r="Y45" s="70"/>
      <c r="Z45" s="67" t="str">
        <f t="shared" si="188"/>
        <v/>
      </c>
      <c r="AA45" s="69" t="str">
        <f t="shared" si="189"/>
        <v/>
      </c>
      <c r="AB45" s="67" t="str">
        <f t="shared" si="190"/>
        <v/>
      </c>
      <c r="AC45" s="66" t="str">
        <f t="shared" si="191"/>
        <v/>
      </c>
      <c r="AD45" s="67" t="str">
        <f t="shared" si="192"/>
        <v/>
      </c>
      <c r="AE45" s="66" t="str">
        <f t="shared" si="193"/>
        <v/>
      </c>
      <c r="AF45" s="44"/>
      <c r="AG45" s="68"/>
      <c r="AH45" s="47"/>
      <c r="AI45" s="67" t="str">
        <f t="shared" si="194"/>
        <v/>
      </c>
      <c r="AJ45" s="69" t="str">
        <f t="shared" si="195"/>
        <v/>
      </c>
      <c r="AK45" s="67" t="str">
        <f t="shared" si="196"/>
        <v/>
      </c>
      <c r="AL45" s="66" t="str">
        <f t="shared" si="197"/>
        <v/>
      </c>
      <c r="AM45" s="67" t="str">
        <f t="shared" si="198"/>
        <v/>
      </c>
      <c r="AN45" s="66" t="str">
        <f t="shared" si="199"/>
        <v/>
      </c>
      <c r="AO45" s="44"/>
      <c r="AP45" s="70"/>
      <c r="AQ45" s="67" t="str">
        <f t="shared" si="200"/>
        <v/>
      </c>
      <c r="AR45" s="69" t="str">
        <f t="shared" si="201"/>
        <v/>
      </c>
      <c r="AS45" s="67" t="str">
        <f t="shared" si="202"/>
        <v/>
      </c>
      <c r="AT45" s="66" t="str">
        <f t="shared" si="203"/>
        <v/>
      </c>
      <c r="AU45" s="67" t="str">
        <f t="shared" si="204"/>
        <v/>
      </c>
      <c r="AV45" s="66" t="str">
        <f t="shared" si="205"/>
        <v/>
      </c>
      <c r="AW45" s="44"/>
      <c r="AX45" s="68"/>
      <c r="AY45" s="47"/>
      <c r="AZ45" s="67" t="str">
        <f t="shared" si="206"/>
        <v/>
      </c>
      <c r="BA45" s="69" t="str">
        <f t="shared" si="207"/>
        <v/>
      </c>
      <c r="BB45" s="67" t="str">
        <f t="shared" si="208"/>
        <v/>
      </c>
      <c r="BC45" s="66" t="str">
        <f t="shared" si="209"/>
        <v/>
      </c>
      <c r="BD45" s="67" t="str">
        <f t="shared" si="210"/>
        <v/>
      </c>
      <c r="BE45" s="66" t="str">
        <f t="shared" si="211"/>
        <v/>
      </c>
      <c r="BF45" s="44"/>
      <c r="BG45" s="70"/>
      <c r="BH45" s="67" t="str">
        <f t="shared" si="212"/>
        <v/>
      </c>
      <c r="BI45" s="69" t="str">
        <f t="shared" si="213"/>
        <v/>
      </c>
      <c r="BJ45" s="67" t="str">
        <f t="shared" si="214"/>
        <v/>
      </c>
      <c r="BK45" s="66" t="str">
        <f t="shared" si="215"/>
        <v/>
      </c>
      <c r="BL45" s="67" t="str">
        <f t="shared" si="216"/>
        <v/>
      </c>
      <c r="BM45" s="66" t="str">
        <f t="shared" si="217"/>
        <v/>
      </c>
      <c r="BN45" s="44"/>
      <c r="BO45" s="68"/>
      <c r="BP45" s="47"/>
      <c r="BQ45" s="67" t="str">
        <f t="shared" si="218"/>
        <v/>
      </c>
      <c r="BR45" s="69" t="str">
        <f t="shared" si="219"/>
        <v/>
      </c>
      <c r="BS45" s="67" t="str">
        <f t="shared" si="220"/>
        <v/>
      </c>
      <c r="BT45" s="66" t="str">
        <f t="shared" si="221"/>
        <v/>
      </c>
      <c r="BU45" s="67" t="str">
        <f t="shared" si="222"/>
        <v/>
      </c>
      <c r="BV45" s="66" t="str">
        <f t="shared" si="223"/>
        <v/>
      </c>
      <c r="BW45" s="44"/>
      <c r="BX45" s="70">
        <v>30</v>
      </c>
      <c r="BY45" s="67">
        <f t="shared" si="224"/>
        <v>1.2</v>
      </c>
      <c r="BZ45" s="69">
        <f t="shared" si="225"/>
        <v>15</v>
      </c>
      <c r="CA45" s="67">
        <f t="shared" si="226"/>
        <v>0.6</v>
      </c>
      <c r="CB45" s="66">
        <f t="shared" si="227"/>
        <v>30</v>
      </c>
      <c r="CC45" s="67">
        <f t="shared" si="228"/>
        <v>1.2</v>
      </c>
      <c r="CD45" s="66">
        <f t="shared" si="229"/>
        <v>75</v>
      </c>
      <c r="CE45" s="44">
        <v>3</v>
      </c>
      <c r="CF45" s="68"/>
      <c r="CG45" s="47"/>
      <c r="CH45" s="67" t="str">
        <f t="shared" si="230"/>
        <v/>
      </c>
      <c r="CI45" s="69" t="str">
        <f t="shared" si="231"/>
        <v/>
      </c>
      <c r="CJ45" s="67" t="str">
        <f t="shared" si="232"/>
        <v/>
      </c>
      <c r="CK45" s="66" t="str">
        <f t="shared" si="233"/>
        <v/>
      </c>
      <c r="CL45" s="67" t="str">
        <f t="shared" si="234"/>
        <v/>
      </c>
      <c r="CM45" s="66" t="str">
        <f t="shared" si="235"/>
        <v/>
      </c>
      <c r="CN45" s="44"/>
      <c r="CO45" s="70"/>
      <c r="CP45" s="67" t="str">
        <f t="shared" si="236"/>
        <v/>
      </c>
      <c r="CQ45" s="69" t="str">
        <f t="shared" si="237"/>
        <v/>
      </c>
      <c r="CR45" s="67" t="str">
        <f t="shared" si="238"/>
        <v/>
      </c>
      <c r="CS45" s="66" t="str">
        <f t="shared" si="239"/>
        <v/>
      </c>
      <c r="CT45" s="67" t="str">
        <f t="shared" si="240"/>
        <v/>
      </c>
      <c r="CU45" s="66" t="str">
        <f t="shared" si="241"/>
        <v/>
      </c>
      <c r="CV45" s="44"/>
      <c r="CW45" s="68"/>
      <c r="CX45" s="47"/>
      <c r="CY45" s="67" t="str">
        <f t="shared" si="242"/>
        <v/>
      </c>
      <c r="CZ45" s="69" t="str">
        <f t="shared" si="243"/>
        <v/>
      </c>
      <c r="DA45" s="67" t="str">
        <f t="shared" si="244"/>
        <v/>
      </c>
      <c r="DB45" s="66" t="str">
        <f t="shared" si="245"/>
        <v/>
      </c>
      <c r="DC45" s="67" t="str">
        <f t="shared" si="246"/>
        <v/>
      </c>
      <c r="DD45" s="66" t="str">
        <f t="shared" si="247"/>
        <v/>
      </c>
      <c r="DE45" s="44"/>
      <c r="DF45" s="38"/>
    </row>
    <row r="46" spans="1:110" s="6" customFormat="1" ht="33.75" customHeight="1" x14ac:dyDescent="0.25">
      <c r="A46" s="73">
        <v>32</v>
      </c>
      <c r="B46" s="72" t="s">
        <v>106</v>
      </c>
      <c r="C46" s="88" t="s">
        <v>83</v>
      </c>
      <c r="D46" s="71">
        <f t="shared" ref="D46" si="716">SUM(H46,Y46,AP46,BG46,BX46,CO46)</f>
        <v>15</v>
      </c>
      <c r="E46" s="71">
        <f t="shared" ref="E46" si="717">SUM(P46,AG46,AX46,BO46,CF46,CW46)</f>
        <v>0</v>
      </c>
      <c r="F46" s="87">
        <f t="shared" ref="F46" si="718">SUM(Q46,AH46,AY46,BP46,CG46,CX46)</f>
        <v>0</v>
      </c>
      <c r="G46" s="85">
        <f t="shared" ref="G46" si="719">SUM(O46,X46,AF46,AO46,AW46,BF46,BN46,BW46,CE46,CN46,CV46,DE46)</f>
        <v>1</v>
      </c>
      <c r="H46" s="91"/>
      <c r="I46" s="67" t="str">
        <f t="shared" ref="I46" si="720">IF(O46&gt;0,H46/25,"")</f>
        <v/>
      </c>
      <c r="J46" s="69" t="str">
        <f t="shared" ref="J46" si="721">IF(O46&gt;0,H46/2,"")</f>
        <v/>
      </c>
      <c r="K46" s="67" t="str">
        <f t="shared" ref="K46" si="722">IF(O46&gt;0,J46/25,"")</f>
        <v/>
      </c>
      <c r="L46" s="66" t="str">
        <f t="shared" ref="L46" si="723">IF(O46&gt;0,N46-H46-J46,"")</f>
        <v/>
      </c>
      <c r="M46" s="67" t="str">
        <f t="shared" ref="M46" si="724">IF(O46&gt;0,L46/25,"")</f>
        <v/>
      </c>
      <c r="N46" s="66" t="str">
        <f t="shared" ref="N46" si="725">IF(O46&gt;0,O46*25,"")</f>
        <v/>
      </c>
      <c r="O46" s="44"/>
      <c r="P46" s="68"/>
      <c r="Q46" s="47"/>
      <c r="R46" s="67" t="str">
        <f t="shared" ref="R46" si="726">IF(X46&gt;0,SUM(P46:Q46)/25,"")</f>
        <v/>
      </c>
      <c r="S46" s="69" t="str">
        <f t="shared" si="183"/>
        <v/>
      </c>
      <c r="T46" s="67" t="str">
        <f t="shared" si="184"/>
        <v/>
      </c>
      <c r="U46" s="66" t="str">
        <f t="shared" si="185"/>
        <v/>
      </c>
      <c r="V46" s="67" t="str">
        <f t="shared" si="186"/>
        <v/>
      </c>
      <c r="W46" s="66" t="str">
        <f t="shared" ref="W46" si="727">IF(X46&gt;0,X46*25,"")</f>
        <v/>
      </c>
      <c r="X46" s="44"/>
      <c r="Y46" s="91">
        <v>15</v>
      </c>
      <c r="Z46" s="67">
        <f t="shared" ref="Z46" si="728">IF(AF46&gt;0,Y46/25,"")</f>
        <v>0.6</v>
      </c>
      <c r="AA46" s="69">
        <f t="shared" ref="AA46" si="729">IF(AF46&gt;0,Y46/2,"")</f>
        <v>7.5</v>
      </c>
      <c r="AB46" s="67">
        <f t="shared" ref="AB46" si="730">IF(AF46&gt;0,AA46/25,"")</f>
        <v>0.3</v>
      </c>
      <c r="AC46" s="66">
        <f t="shared" ref="AC46" si="731">IF(AF46&gt;0,AE46-Y46-AA46,"")</f>
        <v>2.5</v>
      </c>
      <c r="AD46" s="67">
        <f t="shared" ref="AD46" si="732">IF(AF46&gt;0,AC46/25,"")</f>
        <v>0.1</v>
      </c>
      <c r="AE46" s="66">
        <f t="shared" ref="AE46" si="733">IF(AF46&gt;0,AF46*25,"")</f>
        <v>25</v>
      </c>
      <c r="AF46" s="85">
        <v>1</v>
      </c>
      <c r="AG46" s="86"/>
      <c r="AH46" s="47"/>
      <c r="AI46" s="67" t="str">
        <f t="shared" ref="AI46" si="734">IF(AO46&gt;0,SUM(AG46:AH46)/25,"")</f>
        <v/>
      </c>
      <c r="AJ46" s="69" t="str">
        <f t="shared" si="195"/>
        <v/>
      </c>
      <c r="AK46" s="67" t="str">
        <f t="shared" si="196"/>
        <v/>
      </c>
      <c r="AL46" s="66" t="str">
        <f t="shared" si="197"/>
        <v/>
      </c>
      <c r="AM46" s="67" t="str">
        <f t="shared" si="198"/>
        <v/>
      </c>
      <c r="AN46" s="66" t="str">
        <f t="shared" ref="AN46" si="735">IF(AO46&gt;0,AO46*25,"")</f>
        <v/>
      </c>
      <c r="AO46" s="85"/>
      <c r="AP46" s="91"/>
      <c r="AQ46" s="67" t="str">
        <f t="shared" ref="AQ46" si="736">IF(AW46&gt;0,AP46/25,"")</f>
        <v/>
      </c>
      <c r="AR46" s="69" t="str">
        <f t="shared" ref="AR46" si="737">IF(AW46&gt;0,AP46/2,"")</f>
        <v/>
      </c>
      <c r="AS46" s="67" t="str">
        <f t="shared" ref="AS46" si="738">IF(AW46&gt;0,AR46/25,"")</f>
        <v/>
      </c>
      <c r="AT46" s="66" t="str">
        <f t="shared" ref="AT46" si="739">IF(AW46&gt;0,AV46-AP46-AR46,"")</f>
        <v/>
      </c>
      <c r="AU46" s="67" t="str">
        <f t="shared" ref="AU46" si="740">IF(AW46&gt;0,AT46/25,"")</f>
        <v/>
      </c>
      <c r="AV46" s="66" t="str">
        <f t="shared" ref="AV46" si="741">IF(AW46&gt;0,AW46*25,"")</f>
        <v/>
      </c>
      <c r="AW46" s="44"/>
      <c r="AX46" s="86"/>
      <c r="AY46" s="47"/>
      <c r="AZ46" s="67" t="str">
        <f t="shared" ref="AZ46" si="742">IF(BF46&gt;0,SUM(AX46:AY46)/25,"")</f>
        <v/>
      </c>
      <c r="BA46" s="69" t="str">
        <f t="shared" si="207"/>
        <v/>
      </c>
      <c r="BB46" s="67" t="str">
        <f t="shared" si="208"/>
        <v/>
      </c>
      <c r="BC46" s="66" t="str">
        <f t="shared" si="209"/>
        <v/>
      </c>
      <c r="BD46" s="67" t="str">
        <f t="shared" si="210"/>
        <v/>
      </c>
      <c r="BE46" s="66" t="str">
        <f t="shared" ref="BE46" si="743">IF(BF46&gt;0,BF46*25,"")</f>
        <v/>
      </c>
      <c r="BF46" s="85"/>
      <c r="BG46" s="70"/>
      <c r="BH46" s="67" t="str">
        <f t="shared" ref="BH46" si="744">IF(BN46&gt;0,BG46/25,"")</f>
        <v/>
      </c>
      <c r="BI46" s="69" t="str">
        <f t="shared" ref="BI46" si="745">IF(BN46&gt;0,BG46/2,"")</f>
        <v/>
      </c>
      <c r="BJ46" s="67" t="str">
        <f t="shared" ref="BJ46" si="746">IF(BN46&gt;0,BI46/25,"")</f>
        <v/>
      </c>
      <c r="BK46" s="66" t="str">
        <f t="shared" ref="BK46" si="747">IF(BN46&gt;0,BM46-BG46-BI46,"")</f>
        <v/>
      </c>
      <c r="BL46" s="67" t="str">
        <f t="shared" ref="BL46" si="748">IF(BN46&gt;0,BK46/25,"")</f>
        <v/>
      </c>
      <c r="BM46" s="66" t="str">
        <f t="shared" ref="BM46" si="749">IF(BN46&gt;0,BN46*25,"")</f>
        <v/>
      </c>
      <c r="BN46" s="44"/>
      <c r="BO46" s="68"/>
      <c r="BP46" s="47"/>
      <c r="BQ46" s="67" t="str">
        <f t="shared" ref="BQ46" si="750">IF(BW46&gt;0,SUM(BO46:BP46)/25,"")</f>
        <v/>
      </c>
      <c r="BR46" s="69" t="str">
        <f t="shared" si="219"/>
        <v/>
      </c>
      <c r="BS46" s="67" t="str">
        <f t="shared" si="220"/>
        <v/>
      </c>
      <c r="BT46" s="66" t="str">
        <f t="shared" si="221"/>
        <v/>
      </c>
      <c r="BU46" s="67" t="str">
        <f t="shared" si="222"/>
        <v/>
      </c>
      <c r="BV46" s="66" t="str">
        <f t="shared" ref="BV46" si="751">IF(BW46&gt;0,BW46*25,"")</f>
        <v/>
      </c>
      <c r="BW46" s="44"/>
      <c r="BX46" s="70"/>
      <c r="BY46" s="67" t="str">
        <f t="shared" ref="BY46" si="752">IF(CE46&gt;0,BX46/25,"")</f>
        <v/>
      </c>
      <c r="BZ46" s="69" t="str">
        <f t="shared" ref="BZ46" si="753">IF(CE46&gt;0,BX46/2,"")</f>
        <v/>
      </c>
      <c r="CA46" s="67" t="str">
        <f t="shared" ref="CA46" si="754">IF(CE46&gt;0,BZ46/25,"")</f>
        <v/>
      </c>
      <c r="CB46" s="66" t="str">
        <f t="shared" ref="CB46" si="755">IF(CE46&gt;0,CD46-BX46-BZ46,"")</f>
        <v/>
      </c>
      <c r="CC46" s="67" t="str">
        <f t="shared" ref="CC46" si="756">IF(CE46&gt;0,CB46/25,"")</f>
        <v/>
      </c>
      <c r="CD46" s="66" t="str">
        <f t="shared" ref="CD46" si="757">IF(CE46&gt;0,CE46*25,"")</f>
        <v/>
      </c>
      <c r="CE46" s="44"/>
      <c r="CF46" s="68"/>
      <c r="CG46" s="47"/>
      <c r="CH46" s="67" t="str">
        <f t="shared" ref="CH46" si="758">IF(CN46&gt;0,SUM(CF46:CG46)/25,"")</f>
        <v/>
      </c>
      <c r="CI46" s="69" t="str">
        <f t="shared" si="231"/>
        <v/>
      </c>
      <c r="CJ46" s="67" t="str">
        <f t="shared" si="232"/>
        <v/>
      </c>
      <c r="CK46" s="66" t="str">
        <f t="shared" si="233"/>
        <v/>
      </c>
      <c r="CL46" s="67" t="str">
        <f t="shared" si="234"/>
        <v/>
      </c>
      <c r="CM46" s="66" t="str">
        <f t="shared" ref="CM46" si="759">IF(CN46&gt;0,CN46*25,"")</f>
        <v/>
      </c>
      <c r="CN46" s="44"/>
      <c r="CO46" s="70"/>
      <c r="CP46" s="67" t="str">
        <f t="shared" ref="CP46" si="760">IF(CV46&gt;0,CO46/25,"")</f>
        <v/>
      </c>
      <c r="CQ46" s="69" t="str">
        <f t="shared" ref="CQ46" si="761">IF(CV46&gt;0,CO46/2,"")</f>
        <v/>
      </c>
      <c r="CR46" s="67" t="str">
        <f t="shared" ref="CR46" si="762">IF(CV46&gt;0,CQ46/25,"")</f>
        <v/>
      </c>
      <c r="CS46" s="66" t="str">
        <f t="shared" ref="CS46" si="763">IF(CV46&gt;0,CU46-CO46-CQ46,"")</f>
        <v/>
      </c>
      <c r="CT46" s="67" t="str">
        <f t="shared" ref="CT46" si="764">IF(CV46&gt;0,CS46/25,"")</f>
        <v/>
      </c>
      <c r="CU46" s="66" t="str">
        <f t="shared" ref="CU46" si="765">IF(CV46&gt;0,CV46*25,"")</f>
        <v/>
      </c>
      <c r="CV46" s="44"/>
      <c r="CW46" s="68"/>
      <c r="CX46" s="47"/>
      <c r="CY46" s="67" t="str">
        <f t="shared" ref="CY46" si="766">IF(DE46&gt;0,SUM(CW46:CX46)/25,"")</f>
        <v/>
      </c>
      <c r="CZ46" s="69" t="str">
        <f t="shared" si="243"/>
        <v/>
      </c>
      <c r="DA46" s="67" t="str">
        <f t="shared" si="244"/>
        <v/>
      </c>
      <c r="DB46" s="66" t="str">
        <f t="shared" si="245"/>
        <v/>
      </c>
      <c r="DC46" s="67" t="str">
        <f t="shared" si="246"/>
        <v/>
      </c>
      <c r="DD46" s="66" t="str">
        <f t="shared" ref="DD46" si="767">IF(DE46&gt;0,DE46*25,"")</f>
        <v/>
      </c>
      <c r="DE46" s="44"/>
      <c r="DF46" s="38"/>
    </row>
    <row r="47" spans="1:110" s="6" customFormat="1" ht="16.5" thickBot="1" x14ac:dyDescent="0.3">
      <c r="A47" s="73">
        <v>33</v>
      </c>
      <c r="B47" s="72" t="s">
        <v>110</v>
      </c>
      <c r="C47" s="88" t="s">
        <v>83</v>
      </c>
      <c r="D47" s="71">
        <f t="shared" si="172"/>
        <v>0</v>
      </c>
      <c r="E47" s="71">
        <f t="shared" si="173"/>
        <v>15</v>
      </c>
      <c r="F47" s="87">
        <f t="shared" si="174"/>
        <v>0</v>
      </c>
      <c r="G47" s="85">
        <f t="shared" si="175"/>
        <v>1</v>
      </c>
      <c r="H47" s="91"/>
      <c r="I47" s="67" t="str">
        <f t="shared" si="176"/>
        <v/>
      </c>
      <c r="J47" s="69" t="str">
        <f t="shared" si="177"/>
        <v/>
      </c>
      <c r="K47" s="67" t="str">
        <f t="shared" si="178"/>
        <v/>
      </c>
      <c r="L47" s="66" t="str">
        <f t="shared" si="179"/>
        <v/>
      </c>
      <c r="M47" s="67" t="str">
        <f t="shared" si="180"/>
        <v/>
      </c>
      <c r="N47" s="66" t="str">
        <f t="shared" si="181"/>
        <v/>
      </c>
      <c r="O47" s="44"/>
      <c r="P47" s="68"/>
      <c r="Q47" s="47"/>
      <c r="R47" s="67" t="str">
        <f t="shared" si="182"/>
        <v/>
      </c>
      <c r="S47" s="69" t="str">
        <f t="shared" si="183"/>
        <v/>
      </c>
      <c r="T47" s="67" t="str">
        <f t="shared" si="184"/>
        <v/>
      </c>
      <c r="U47" s="66" t="str">
        <f t="shared" si="185"/>
        <v/>
      </c>
      <c r="V47" s="67" t="str">
        <f t="shared" si="186"/>
        <v/>
      </c>
      <c r="W47" s="66" t="str">
        <f t="shared" si="187"/>
        <v/>
      </c>
      <c r="X47" s="44"/>
      <c r="Y47" s="91"/>
      <c r="Z47" s="67" t="str">
        <f t="shared" si="188"/>
        <v/>
      </c>
      <c r="AA47" s="69" t="str">
        <f t="shared" si="189"/>
        <v/>
      </c>
      <c r="AB47" s="67" t="str">
        <f t="shared" si="190"/>
        <v/>
      </c>
      <c r="AC47" s="66" t="str">
        <f t="shared" si="191"/>
        <v/>
      </c>
      <c r="AD47" s="67" t="str">
        <f t="shared" si="192"/>
        <v/>
      </c>
      <c r="AE47" s="66" t="str">
        <f t="shared" si="193"/>
        <v/>
      </c>
      <c r="AF47" s="85"/>
      <c r="AG47" s="86">
        <v>15</v>
      </c>
      <c r="AH47" s="47"/>
      <c r="AI47" s="67">
        <f t="shared" si="194"/>
        <v>0.6</v>
      </c>
      <c r="AJ47" s="69">
        <f t="shared" si="195"/>
        <v>3</v>
      </c>
      <c r="AK47" s="67">
        <f t="shared" si="196"/>
        <v>0.12</v>
      </c>
      <c r="AL47" s="66">
        <f t="shared" si="197"/>
        <v>7</v>
      </c>
      <c r="AM47" s="67">
        <f t="shared" si="198"/>
        <v>0.28000000000000003</v>
      </c>
      <c r="AN47" s="66">
        <f t="shared" si="199"/>
        <v>25</v>
      </c>
      <c r="AO47" s="85">
        <v>1</v>
      </c>
      <c r="AP47" s="91"/>
      <c r="AQ47" s="67" t="str">
        <f t="shared" si="200"/>
        <v/>
      </c>
      <c r="AR47" s="69" t="str">
        <f t="shared" si="201"/>
        <v/>
      </c>
      <c r="AS47" s="67" t="str">
        <f t="shared" si="202"/>
        <v/>
      </c>
      <c r="AT47" s="66" t="str">
        <f t="shared" si="203"/>
        <v/>
      </c>
      <c r="AU47" s="67" t="str">
        <f t="shared" si="204"/>
        <v/>
      </c>
      <c r="AV47" s="66" t="str">
        <f t="shared" si="205"/>
        <v/>
      </c>
      <c r="AW47" s="44"/>
      <c r="AX47" s="86"/>
      <c r="AY47" s="47"/>
      <c r="AZ47" s="67" t="str">
        <f t="shared" si="206"/>
        <v/>
      </c>
      <c r="BA47" s="69" t="str">
        <f t="shared" si="207"/>
        <v/>
      </c>
      <c r="BB47" s="67" t="str">
        <f t="shared" si="208"/>
        <v/>
      </c>
      <c r="BC47" s="66" t="str">
        <f t="shared" si="209"/>
        <v/>
      </c>
      <c r="BD47" s="67" t="str">
        <f t="shared" si="210"/>
        <v/>
      </c>
      <c r="BE47" s="66" t="str">
        <f t="shared" si="211"/>
        <v/>
      </c>
      <c r="BF47" s="85"/>
      <c r="BG47" s="70"/>
      <c r="BH47" s="67" t="str">
        <f t="shared" si="212"/>
        <v/>
      </c>
      <c r="BI47" s="69" t="str">
        <f t="shared" si="213"/>
        <v/>
      </c>
      <c r="BJ47" s="67" t="str">
        <f t="shared" si="214"/>
        <v/>
      </c>
      <c r="BK47" s="66" t="str">
        <f t="shared" si="215"/>
        <v/>
      </c>
      <c r="BL47" s="67" t="str">
        <f t="shared" si="216"/>
        <v/>
      </c>
      <c r="BM47" s="66" t="str">
        <f t="shared" si="217"/>
        <v/>
      </c>
      <c r="BN47" s="44"/>
      <c r="BO47" s="68"/>
      <c r="BP47" s="47"/>
      <c r="BQ47" s="67" t="str">
        <f t="shared" si="218"/>
        <v/>
      </c>
      <c r="BR47" s="69" t="str">
        <f t="shared" si="219"/>
        <v/>
      </c>
      <c r="BS47" s="67" t="str">
        <f t="shared" si="220"/>
        <v/>
      </c>
      <c r="BT47" s="66" t="str">
        <f t="shared" si="221"/>
        <v/>
      </c>
      <c r="BU47" s="67" t="str">
        <f t="shared" si="222"/>
        <v/>
      </c>
      <c r="BV47" s="66" t="str">
        <f t="shared" si="223"/>
        <v/>
      </c>
      <c r="BW47" s="44"/>
      <c r="BX47" s="70"/>
      <c r="BY47" s="67" t="str">
        <f t="shared" si="224"/>
        <v/>
      </c>
      <c r="BZ47" s="69" t="str">
        <f t="shared" si="225"/>
        <v/>
      </c>
      <c r="CA47" s="67" t="str">
        <f t="shared" si="226"/>
        <v/>
      </c>
      <c r="CB47" s="66" t="str">
        <f t="shared" si="227"/>
        <v/>
      </c>
      <c r="CC47" s="67" t="str">
        <f t="shared" si="228"/>
        <v/>
      </c>
      <c r="CD47" s="66" t="str">
        <f t="shared" si="229"/>
        <v/>
      </c>
      <c r="CE47" s="44"/>
      <c r="CF47" s="68"/>
      <c r="CG47" s="47"/>
      <c r="CH47" s="67" t="str">
        <f t="shared" si="230"/>
        <v/>
      </c>
      <c r="CI47" s="69" t="str">
        <f t="shared" si="231"/>
        <v/>
      </c>
      <c r="CJ47" s="67" t="str">
        <f t="shared" si="232"/>
        <v/>
      </c>
      <c r="CK47" s="66" t="str">
        <f t="shared" si="233"/>
        <v/>
      </c>
      <c r="CL47" s="67" t="str">
        <f t="shared" si="234"/>
        <v/>
      </c>
      <c r="CM47" s="66" t="str">
        <f t="shared" si="235"/>
        <v/>
      </c>
      <c r="CN47" s="44"/>
      <c r="CO47" s="70"/>
      <c r="CP47" s="67" t="str">
        <f t="shared" si="236"/>
        <v/>
      </c>
      <c r="CQ47" s="69" t="str">
        <f t="shared" si="237"/>
        <v/>
      </c>
      <c r="CR47" s="67" t="str">
        <f t="shared" si="238"/>
        <v/>
      </c>
      <c r="CS47" s="66" t="str">
        <f t="shared" si="239"/>
        <v/>
      </c>
      <c r="CT47" s="67" t="str">
        <f t="shared" si="240"/>
        <v/>
      </c>
      <c r="CU47" s="66" t="str">
        <f t="shared" si="241"/>
        <v/>
      </c>
      <c r="CV47" s="44"/>
      <c r="CW47" s="68"/>
      <c r="CX47" s="47"/>
      <c r="CY47" s="67" t="str">
        <f t="shared" si="242"/>
        <v/>
      </c>
      <c r="CZ47" s="69" t="str">
        <f t="shared" si="243"/>
        <v/>
      </c>
      <c r="DA47" s="67" t="str">
        <f t="shared" si="244"/>
        <v/>
      </c>
      <c r="DB47" s="66" t="str">
        <f t="shared" si="245"/>
        <v/>
      </c>
      <c r="DC47" s="67" t="str">
        <f t="shared" si="246"/>
        <v/>
      </c>
      <c r="DD47" s="66" t="str">
        <f t="shared" si="247"/>
        <v/>
      </c>
      <c r="DE47" s="44"/>
      <c r="DF47" s="38"/>
    </row>
    <row r="48" spans="1:110" s="6" customFormat="1" ht="15.75" customHeight="1" thickTop="1" thickBot="1" x14ac:dyDescent="0.3">
      <c r="A48" s="134" t="s">
        <v>54</v>
      </c>
      <c r="B48" s="135"/>
      <c r="C48" s="136"/>
      <c r="D48" s="102">
        <f t="shared" si="172"/>
        <v>330</v>
      </c>
      <c r="E48" s="102">
        <f t="shared" si="173"/>
        <v>210</v>
      </c>
      <c r="F48" s="98">
        <f t="shared" si="174"/>
        <v>0</v>
      </c>
      <c r="G48" s="97">
        <f t="shared" si="175"/>
        <v>62</v>
      </c>
      <c r="H48" s="103">
        <f t="shared" ref="H48:AQ48" si="768">SUM(H25:H47)</f>
        <v>120</v>
      </c>
      <c r="I48" s="99">
        <f t="shared" si="768"/>
        <v>4.8</v>
      </c>
      <c r="J48" s="102">
        <f t="shared" si="768"/>
        <v>60</v>
      </c>
      <c r="K48" s="99">
        <f t="shared" si="768"/>
        <v>2.4</v>
      </c>
      <c r="L48" s="98">
        <f t="shared" si="768"/>
        <v>220</v>
      </c>
      <c r="M48" s="99">
        <f t="shared" si="768"/>
        <v>8.8000000000000007</v>
      </c>
      <c r="N48" s="98">
        <f t="shared" si="768"/>
        <v>400</v>
      </c>
      <c r="O48" s="104">
        <f t="shared" si="768"/>
        <v>16</v>
      </c>
      <c r="P48" s="101">
        <f t="shared" si="768"/>
        <v>60</v>
      </c>
      <c r="Q48" s="100">
        <f t="shared" si="768"/>
        <v>0</v>
      </c>
      <c r="R48" s="99">
        <f t="shared" si="768"/>
        <v>2.4</v>
      </c>
      <c r="S48" s="100">
        <f t="shared" si="768"/>
        <v>12</v>
      </c>
      <c r="T48" s="99">
        <f t="shared" si="768"/>
        <v>0.48</v>
      </c>
      <c r="U48" s="98">
        <f t="shared" si="768"/>
        <v>128</v>
      </c>
      <c r="V48" s="99">
        <f t="shared" si="768"/>
        <v>5.12</v>
      </c>
      <c r="W48" s="98">
        <f t="shared" si="768"/>
        <v>200</v>
      </c>
      <c r="X48" s="97">
        <f t="shared" si="768"/>
        <v>8</v>
      </c>
      <c r="Y48" s="103">
        <f t="shared" si="768"/>
        <v>75</v>
      </c>
      <c r="Z48" s="99">
        <f t="shared" si="768"/>
        <v>3</v>
      </c>
      <c r="AA48" s="102">
        <f t="shared" si="768"/>
        <v>37.5</v>
      </c>
      <c r="AB48" s="99">
        <f t="shared" si="768"/>
        <v>1.5</v>
      </c>
      <c r="AC48" s="98">
        <f t="shared" si="768"/>
        <v>112.5</v>
      </c>
      <c r="AD48" s="99">
        <f t="shared" si="768"/>
        <v>4.5</v>
      </c>
      <c r="AE48" s="98">
        <f t="shared" si="768"/>
        <v>225</v>
      </c>
      <c r="AF48" s="104">
        <f t="shared" si="768"/>
        <v>9</v>
      </c>
      <c r="AG48" s="101">
        <f t="shared" si="768"/>
        <v>60</v>
      </c>
      <c r="AH48" s="100">
        <f t="shared" si="768"/>
        <v>0</v>
      </c>
      <c r="AI48" s="99">
        <f t="shared" si="768"/>
        <v>2.4</v>
      </c>
      <c r="AJ48" s="99">
        <f t="shared" si="768"/>
        <v>12</v>
      </c>
      <c r="AK48" s="99">
        <f t="shared" si="768"/>
        <v>0.48</v>
      </c>
      <c r="AL48" s="98">
        <f t="shared" si="768"/>
        <v>103</v>
      </c>
      <c r="AM48" s="99">
        <f t="shared" si="768"/>
        <v>4.12</v>
      </c>
      <c r="AN48" s="98">
        <f t="shared" si="768"/>
        <v>175</v>
      </c>
      <c r="AO48" s="97">
        <f t="shared" si="768"/>
        <v>7</v>
      </c>
      <c r="AP48" s="103">
        <f t="shared" si="768"/>
        <v>45</v>
      </c>
      <c r="AQ48" s="99">
        <f t="shared" si="768"/>
        <v>1.7999999999999998</v>
      </c>
      <c r="AR48" s="102">
        <f t="shared" ref="AR48:CA48" si="769">SUM(AR25:AR47)</f>
        <v>22.5</v>
      </c>
      <c r="AS48" s="99">
        <f t="shared" si="769"/>
        <v>0.89999999999999991</v>
      </c>
      <c r="AT48" s="98">
        <f t="shared" si="769"/>
        <v>57.5</v>
      </c>
      <c r="AU48" s="99">
        <f t="shared" si="769"/>
        <v>2.2999999999999998</v>
      </c>
      <c r="AV48" s="98">
        <f t="shared" si="769"/>
        <v>125</v>
      </c>
      <c r="AW48" s="97">
        <f t="shared" si="769"/>
        <v>5</v>
      </c>
      <c r="AX48" s="101">
        <f t="shared" si="769"/>
        <v>30</v>
      </c>
      <c r="AY48" s="100">
        <f t="shared" si="769"/>
        <v>0</v>
      </c>
      <c r="AZ48" s="99">
        <f t="shared" si="769"/>
        <v>1.2</v>
      </c>
      <c r="BA48" s="99">
        <f t="shared" si="769"/>
        <v>6</v>
      </c>
      <c r="BB48" s="99">
        <f t="shared" si="769"/>
        <v>0.24</v>
      </c>
      <c r="BC48" s="99">
        <f t="shared" si="769"/>
        <v>14</v>
      </c>
      <c r="BD48" s="99">
        <f t="shared" si="769"/>
        <v>0.56000000000000005</v>
      </c>
      <c r="BE48" s="98">
        <f t="shared" si="769"/>
        <v>50</v>
      </c>
      <c r="BF48" s="97">
        <f t="shared" si="769"/>
        <v>2</v>
      </c>
      <c r="BG48" s="103">
        <f t="shared" si="769"/>
        <v>45</v>
      </c>
      <c r="BH48" s="99">
        <f t="shared" si="769"/>
        <v>1.7999999999999998</v>
      </c>
      <c r="BI48" s="102">
        <f t="shared" si="769"/>
        <v>22.5</v>
      </c>
      <c r="BJ48" s="99">
        <f t="shared" si="769"/>
        <v>0.89999999999999991</v>
      </c>
      <c r="BK48" s="98">
        <f t="shared" si="769"/>
        <v>32.5</v>
      </c>
      <c r="BL48" s="99">
        <f t="shared" si="769"/>
        <v>1.3</v>
      </c>
      <c r="BM48" s="98">
        <f t="shared" si="769"/>
        <v>100</v>
      </c>
      <c r="BN48" s="97">
        <f t="shared" si="769"/>
        <v>4</v>
      </c>
      <c r="BO48" s="101">
        <f t="shared" si="769"/>
        <v>45</v>
      </c>
      <c r="BP48" s="100">
        <f t="shared" si="769"/>
        <v>0</v>
      </c>
      <c r="BQ48" s="99">
        <f t="shared" si="769"/>
        <v>1.7999999999999998</v>
      </c>
      <c r="BR48" s="99">
        <f t="shared" si="769"/>
        <v>9</v>
      </c>
      <c r="BS48" s="99">
        <f t="shared" si="769"/>
        <v>0.36</v>
      </c>
      <c r="BT48" s="98">
        <f t="shared" si="769"/>
        <v>71</v>
      </c>
      <c r="BU48" s="99">
        <f t="shared" si="769"/>
        <v>2.84</v>
      </c>
      <c r="BV48" s="98">
        <f t="shared" si="769"/>
        <v>125</v>
      </c>
      <c r="BW48" s="97">
        <f t="shared" si="769"/>
        <v>5</v>
      </c>
      <c r="BX48" s="103">
        <f t="shared" si="769"/>
        <v>45</v>
      </c>
      <c r="BY48" s="99">
        <f t="shared" si="769"/>
        <v>1.7999999999999998</v>
      </c>
      <c r="BZ48" s="102">
        <f t="shared" si="769"/>
        <v>22.5</v>
      </c>
      <c r="CA48" s="99">
        <f t="shared" si="769"/>
        <v>0.89999999999999991</v>
      </c>
      <c r="CB48" s="98">
        <f t="shared" ref="CB48:DE48" si="770">SUM(CB25:CB47)</f>
        <v>57.5</v>
      </c>
      <c r="CC48" s="99">
        <f t="shared" si="770"/>
        <v>2.2999999999999998</v>
      </c>
      <c r="CD48" s="98">
        <f t="shared" si="770"/>
        <v>125</v>
      </c>
      <c r="CE48" s="97">
        <f t="shared" si="770"/>
        <v>5</v>
      </c>
      <c r="CF48" s="101">
        <f t="shared" si="770"/>
        <v>15</v>
      </c>
      <c r="CG48" s="100">
        <f t="shared" si="770"/>
        <v>0</v>
      </c>
      <c r="CH48" s="100">
        <f t="shared" si="770"/>
        <v>0.6</v>
      </c>
      <c r="CI48" s="100">
        <f t="shared" si="770"/>
        <v>3</v>
      </c>
      <c r="CJ48" s="100">
        <f t="shared" si="770"/>
        <v>0.12</v>
      </c>
      <c r="CK48" s="100">
        <f t="shared" si="770"/>
        <v>7</v>
      </c>
      <c r="CL48" s="100">
        <f t="shared" si="770"/>
        <v>0.28000000000000003</v>
      </c>
      <c r="CM48" s="98">
        <f t="shared" si="770"/>
        <v>25</v>
      </c>
      <c r="CN48" s="97">
        <f t="shared" si="770"/>
        <v>1</v>
      </c>
      <c r="CO48" s="103">
        <f t="shared" si="770"/>
        <v>0</v>
      </c>
      <c r="CP48" s="99">
        <f t="shared" si="770"/>
        <v>0</v>
      </c>
      <c r="CQ48" s="102">
        <f t="shared" si="770"/>
        <v>0</v>
      </c>
      <c r="CR48" s="99">
        <f t="shared" si="770"/>
        <v>0</v>
      </c>
      <c r="CS48" s="98">
        <f t="shared" si="770"/>
        <v>0</v>
      </c>
      <c r="CT48" s="99">
        <f t="shared" si="770"/>
        <v>0</v>
      </c>
      <c r="CU48" s="98">
        <f t="shared" si="770"/>
        <v>0</v>
      </c>
      <c r="CV48" s="97">
        <f t="shared" si="770"/>
        <v>0</v>
      </c>
      <c r="CW48" s="101">
        <f t="shared" si="770"/>
        <v>0</v>
      </c>
      <c r="CX48" s="100">
        <f t="shared" si="770"/>
        <v>0</v>
      </c>
      <c r="CY48" s="99">
        <f t="shared" si="770"/>
        <v>0</v>
      </c>
      <c r="CZ48" s="99">
        <f t="shared" si="770"/>
        <v>0</v>
      </c>
      <c r="DA48" s="99">
        <f t="shared" si="770"/>
        <v>0</v>
      </c>
      <c r="DB48" s="99">
        <f t="shared" si="770"/>
        <v>0</v>
      </c>
      <c r="DC48" s="99">
        <f t="shared" si="770"/>
        <v>0</v>
      </c>
      <c r="DD48" s="98">
        <f t="shared" si="770"/>
        <v>0</v>
      </c>
      <c r="DE48" s="97">
        <f t="shared" si="770"/>
        <v>0</v>
      </c>
      <c r="DF48" s="38"/>
    </row>
    <row r="49" spans="1:110" s="6" customFormat="1" ht="15.75" customHeight="1" x14ac:dyDescent="0.25">
      <c r="A49" s="75" t="s">
        <v>53</v>
      </c>
      <c r="B49" s="149" t="s">
        <v>52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38"/>
    </row>
    <row r="50" spans="1:110" s="92" customFormat="1" ht="15.75" customHeight="1" x14ac:dyDescent="0.25">
      <c r="A50" s="73">
        <v>34</v>
      </c>
      <c r="B50" s="72" t="s">
        <v>107</v>
      </c>
      <c r="C50" s="66" t="s">
        <v>83</v>
      </c>
      <c r="D50" s="71">
        <f t="shared" ref="D50:D70" si="771">SUM(H50,Y50,AP50,BG50,BX50,CO50)</f>
        <v>0</v>
      </c>
      <c r="E50" s="71">
        <f t="shared" ref="E50:E70" si="772">SUM(P50,AG50,AX50,BO50,CF50,CW50)</f>
        <v>60</v>
      </c>
      <c r="F50" s="71">
        <f t="shared" ref="F50:F70" si="773">SUM(Q50,AH50,AY50,BP50,CG50,CX50)</f>
        <v>0</v>
      </c>
      <c r="G50" s="44">
        <f t="shared" ref="G50:G70" si="774">SUM(O50,X50,AF50,AO50,AW50,BF50,BN50,BW50,CE50,CN50,CV50,DE50)</f>
        <v>4</v>
      </c>
      <c r="H50" s="73"/>
      <c r="I50" s="67" t="str">
        <f t="shared" ref="I50:I74" si="775">IF(O50&gt;0,H50/25,"")</f>
        <v/>
      </c>
      <c r="J50" s="69" t="str">
        <f t="shared" ref="J50:J74" si="776">IF(O50&gt;0,H50/2,"")</f>
        <v/>
      </c>
      <c r="K50" s="67" t="str">
        <f t="shared" ref="K50:K74" si="777">IF(O50&gt;0,J50/25,"")</f>
        <v/>
      </c>
      <c r="L50" s="66" t="str">
        <f t="shared" ref="L50:L74" si="778">IF(O50&gt;0,N50-H50-J50,"")</f>
        <v/>
      </c>
      <c r="M50" s="67" t="str">
        <f t="shared" ref="M50:M74" si="779">IF(O50&gt;0,L50/25,"")</f>
        <v/>
      </c>
      <c r="N50" s="66" t="str">
        <f t="shared" ref="N50:N74" si="780">IF(O50&gt;0,O50*25,"")</f>
        <v/>
      </c>
      <c r="O50" s="93"/>
      <c r="P50" s="49"/>
      <c r="Q50" s="94"/>
      <c r="R50" s="67" t="str">
        <f t="shared" ref="R50:R74" si="781">IF(X50&gt;0,SUM(P50:Q50)/25,"")</f>
        <v/>
      </c>
      <c r="S50" s="69" t="str">
        <f t="shared" ref="S50:S74" si="782">IF(X50&gt;0,ROUND((P50/5),0),"")</f>
        <v/>
      </c>
      <c r="T50" s="67" t="str">
        <f t="shared" ref="T50:T74" si="783">IF(X50&gt;0,S50/25,"")</f>
        <v/>
      </c>
      <c r="U50" s="66" t="str">
        <f t="shared" ref="U50:U74" si="784">IF(X50&gt;0,W50-P50-Q50-S50,"")</f>
        <v/>
      </c>
      <c r="V50" s="67" t="str">
        <f t="shared" ref="V50:V74" si="785">IF(X50&gt;0,U50/25,"")</f>
        <v/>
      </c>
      <c r="W50" s="66" t="str">
        <f t="shared" ref="W50:W74" si="786">IF(X50&gt;0,X50*25,"")</f>
        <v/>
      </c>
      <c r="X50" s="93"/>
      <c r="Y50" s="96"/>
      <c r="Z50" s="67" t="str">
        <f t="shared" ref="Z50:Z74" si="787">IF(AF50&gt;0,Y50/25,"")</f>
        <v/>
      </c>
      <c r="AA50" s="69" t="str">
        <f t="shared" ref="AA50:AA74" si="788">IF(AF50&gt;0,Y50/2,"")</f>
        <v/>
      </c>
      <c r="AB50" s="67" t="str">
        <f t="shared" ref="AB50:AB74" si="789">IF(AF50&gt;0,AA50/25,"")</f>
        <v/>
      </c>
      <c r="AC50" s="66" t="str">
        <f t="shared" ref="AC50:AC74" si="790">IF(AF50&gt;0,AE50-Y50-AA50,"")</f>
        <v/>
      </c>
      <c r="AD50" s="67" t="str">
        <f t="shared" ref="AD50:AD74" si="791">IF(AF50&gt;0,AC50/25,"")</f>
        <v/>
      </c>
      <c r="AE50" s="66" t="str">
        <f t="shared" ref="AE50:AE74" si="792">IF(AF50&gt;0,AF50*25,"")</f>
        <v/>
      </c>
      <c r="AF50" s="93"/>
      <c r="AG50" s="95"/>
      <c r="AH50" s="94"/>
      <c r="AI50" s="67" t="str">
        <f t="shared" ref="AI50:AI74" si="793">IF(AO50&gt;0,SUM(AG50:AH50)/25,"")</f>
        <v/>
      </c>
      <c r="AJ50" s="69" t="str">
        <f t="shared" ref="AJ50:AJ74" si="794">IF(AO50&gt;0,ROUND((AG50/5),0),"")</f>
        <v/>
      </c>
      <c r="AK50" s="67" t="str">
        <f t="shared" ref="AK50:AK74" si="795">IF(AO50&gt;0,AJ50/25,"")</f>
        <v/>
      </c>
      <c r="AL50" s="66" t="str">
        <f t="shared" ref="AL50:AL74" si="796">IF(AO50&gt;0,AN50-AG50-AH50-AJ50,"")</f>
        <v/>
      </c>
      <c r="AM50" s="67" t="str">
        <f t="shared" ref="AM50:AM74" si="797">IF(AO50&gt;0,AL50/25,"")</f>
        <v/>
      </c>
      <c r="AN50" s="66" t="str">
        <f t="shared" ref="AN50:AN74" si="798">IF(AO50&gt;0,AO50*25,"")</f>
        <v/>
      </c>
      <c r="AO50" s="44"/>
      <c r="AP50" s="68"/>
      <c r="AQ50" s="67" t="str">
        <f t="shared" ref="AQ50:AQ74" si="799">IF(AW50&gt;0,AP50/25,"")</f>
        <v/>
      </c>
      <c r="AR50" s="69" t="str">
        <f t="shared" ref="AR50:AR74" si="800">IF(AW50&gt;0,AP50/2,"")</f>
        <v/>
      </c>
      <c r="AS50" s="67" t="str">
        <f t="shared" ref="AS50:AS74" si="801">IF(AW50&gt;0,AR50/25,"")</f>
        <v/>
      </c>
      <c r="AT50" s="66" t="str">
        <f t="shared" ref="AT50:AT74" si="802">IF(AW50&gt;0,AV50-AP50-AR50,"")</f>
        <v/>
      </c>
      <c r="AU50" s="67" t="str">
        <f t="shared" ref="AU50:AU74" si="803">IF(AW50&gt;0,AT50/25,"")</f>
        <v/>
      </c>
      <c r="AV50" s="66" t="str">
        <f t="shared" ref="AV50:AV74" si="804">IF(AW50&gt;0,AW50*25,"")</f>
        <v/>
      </c>
      <c r="AW50" s="93"/>
      <c r="AX50" s="68">
        <v>60</v>
      </c>
      <c r="AY50" s="94"/>
      <c r="AZ50" s="67">
        <f t="shared" ref="AZ50:AZ51" si="805">IF(BF50&gt;0,SUM(AX50:AY50)/25,"")</f>
        <v>2.4</v>
      </c>
      <c r="BA50" s="69">
        <f t="shared" ref="BA50:BA74" si="806">IF(BF50&gt;0,ROUND((AX50/5),0),"")</f>
        <v>12</v>
      </c>
      <c r="BB50" s="67">
        <f t="shared" ref="BB50:BB74" si="807">IF(BF50&gt;0,BA50/25,"")</f>
        <v>0.48</v>
      </c>
      <c r="BC50" s="66">
        <f t="shared" ref="BC50:BC74" si="808">IF(BF50&gt;0,BE50-AX50-AY50-BA50,"")</f>
        <v>28</v>
      </c>
      <c r="BD50" s="67">
        <f t="shared" ref="BD50:BD74" si="809">IF(BF50&gt;0,BC50/25,"")</f>
        <v>1.1200000000000001</v>
      </c>
      <c r="BE50" s="66">
        <f t="shared" ref="BE50:BE51" si="810">IF(BF50&gt;0,BF50*25,"")</f>
        <v>100</v>
      </c>
      <c r="BF50" s="44">
        <v>4</v>
      </c>
      <c r="BG50" s="96"/>
      <c r="BH50" s="67" t="str">
        <f t="shared" ref="BH50:BH74" si="811">IF(BN50&gt;0,BG50/25,"")</f>
        <v/>
      </c>
      <c r="BI50" s="69" t="str">
        <f t="shared" ref="BI50:BI74" si="812">IF(BN50&gt;0,BG50/2,"")</f>
        <v/>
      </c>
      <c r="BJ50" s="67" t="str">
        <f t="shared" ref="BJ50:BJ74" si="813">IF(BN50&gt;0,BI50/25,"")</f>
        <v/>
      </c>
      <c r="BK50" s="66" t="str">
        <f t="shared" ref="BK50:BK74" si="814">IF(BN50&gt;0,BM50-BG50-BI50,"")</f>
        <v/>
      </c>
      <c r="BL50" s="67" t="str">
        <f t="shared" ref="BL50:BL74" si="815">IF(BN50&gt;0,BK50/25,"")</f>
        <v/>
      </c>
      <c r="BM50" s="66" t="str">
        <f t="shared" ref="BM50:BM74" si="816">IF(BN50&gt;0,BN50*25,"")</f>
        <v/>
      </c>
      <c r="BN50" s="93"/>
      <c r="BO50" s="74"/>
      <c r="BP50" s="94"/>
      <c r="BQ50" s="67" t="str">
        <f t="shared" ref="BQ50:BQ74" si="817">IF(BW50&gt;0,SUM(BO50:BP50)/25,"")</f>
        <v/>
      </c>
      <c r="BR50" s="69" t="str">
        <f t="shared" ref="BR50:BR74" si="818">IF(BW50&gt;0,ROUND((BO50/5),0),"")</f>
        <v/>
      </c>
      <c r="BS50" s="67" t="str">
        <f t="shared" ref="BS50:BS74" si="819">IF(BW50&gt;0,BR50/25,"")</f>
        <v/>
      </c>
      <c r="BT50" s="66" t="str">
        <f t="shared" ref="BT50:BT74" si="820">IF(BW50&gt;0,BV50-BO50-BP50-BR50,"")</f>
        <v/>
      </c>
      <c r="BU50" s="67" t="str">
        <f t="shared" ref="BU50:BU74" si="821">IF(BW50&gt;0,BT50/25,"")</f>
        <v/>
      </c>
      <c r="BV50" s="66" t="str">
        <f t="shared" ref="BV50:BV74" si="822">IF(BW50&gt;0,BW50*25,"")</f>
        <v/>
      </c>
      <c r="BW50" s="44"/>
      <c r="BX50" s="96"/>
      <c r="BY50" s="67" t="str">
        <f t="shared" ref="BY50:BY74" si="823">IF(CE50&gt;0,BX50/25,"")</f>
        <v/>
      </c>
      <c r="BZ50" s="69" t="str">
        <f t="shared" ref="BZ50:BZ74" si="824">IF(CE50&gt;0,BX50/2,"")</f>
        <v/>
      </c>
      <c r="CA50" s="67" t="str">
        <f t="shared" ref="CA50:CA74" si="825">IF(CE50&gt;0,BZ50/25,"")</f>
        <v/>
      </c>
      <c r="CB50" s="66" t="str">
        <f t="shared" ref="CB50:CB74" si="826">IF(CE50&gt;0,CD50-BX50-BZ50,"")</f>
        <v/>
      </c>
      <c r="CC50" s="67" t="str">
        <f t="shared" ref="CC50:CC74" si="827">IF(CE50&gt;0,CB50/25,"")</f>
        <v/>
      </c>
      <c r="CD50" s="66" t="str">
        <f t="shared" ref="CD50:CD74" si="828">IF(CE50&gt;0,CE50*25,"")</f>
        <v/>
      </c>
      <c r="CE50" s="93"/>
      <c r="CF50" s="95"/>
      <c r="CG50" s="94"/>
      <c r="CH50" s="67" t="str">
        <f t="shared" ref="CH50:CH74" si="829">IF(CN50&gt;0,SUM(CF50:CG50)/25,"")</f>
        <v/>
      </c>
      <c r="CI50" s="69" t="str">
        <f t="shared" ref="CI50:CI74" si="830">IF(CN50&gt;0,ROUND((CF50/5),0),"")</f>
        <v/>
      </c>
      <c r="CJ50" s="67" t="str">
        <f t="shared" ref="CJ50:CJ74" si="831">IF(CN50&gt;0,CI50/25,"")</f>
        <v/>
      </c>
      <c r="CK50" s="66" t="str">
        <f t="shared" ref="CK50:CK74" si="832">IF(CN50&gt;0,CM50-CF50-CG50-CI50,"")</f>
        <v/>
      </c>
      <c r="CL50" s="67" t="str">
        <f t="shared" ref="CL50:CL74" si="833">IF(CN50&gt;0,CK50/25,"")</f>
        <v/>
      </c>
      <c r="CM50" s="66" t="str">
        <f t="shared" ref="CM50:CM74" si="834">IF(CN50&gt;0,CN50*25,"")</f>
        <v/>
      </c>
      <c r="CN50" s="93"/>
      <c r="CO50" s="96"/>
      <c r="CP50" s="67" t="str">
        <f t="shared" ref="CP50:CP74" si="835">IF(CV50&gt;0,CO50/25,"")</f>
        <v/>
      </c>
      <c r="CQ50" s="69" t="str">
        <f t="shared" ref="CQ50:CQ74" si="836">IF(CV50&gt;0,CO50/2,"")</f>
        <v/>
      </c>
      <c r="CR50" s="67" t="str">
        <f t="shared" ref="CR50:CR74" si="837">IF(CV50&gt;0,CQ50/25,"")</f>
        <v/>
      </c>
      <c r="CS50" s="66" t="str">
        <f t="shared" ref="CS50:CS74" si="838">IF(CV50&gt;0,CU50-CO50-CQ50,"")</f>
        <v/>
      </c>
      <c r="CT50" s="67" t="str">
        <f t="shared" ref="CT50:CT74" si="839">IF(CV50&gt;0,CS50/25,"")</f>
        <v/>
      </c>
      <c r="CU50" s="66" t="str">
        <f t="shared" ref="CU50:CU74" si="840">IF(CV50&gt;0,CV50*25,"")</f>
        <v/>
      </c>
      <c r="CV50" s="93"/>
      <c r="CW50" s="95"/>
      <c r="CX50" s="94"/>
      <c r="CY50" s="67" t="str">
        <f t="shared" ref="CY50:CY74" si="841">IF(DE50&gt;0,SUM(CW50:CX50)/25,"")</f>
        <v/>
      </c>
      <c r="CZ50" s="69" t="str">
        <f t="shared" ref="CZ50:CZ74" si="842">IF(DE50&gt;0,ROUND((CW50/5),0),"")</f>
        <v/>
      </c>
      <c r="DA50" s="67" t="str">
        <f t="shared" ref="DA50:DA74" si="843">IF(DE50&gt;0,CZ50/25,"")</f>
        <v/>
      </c>
      <c r="DB50" s="66" t="str">
        <f t="shared" ref="DB50:DB74" si="844">IF(DE50&gt;0,DD50-CW50-CX50-CZ50,"")</f>
        <v/>
      </c>
      <c r="DC50" s="67" t="str">
        <f t="shared" ref="DC50:DC74" si="845">IF(DE50&gt;0,DB50/25,"")</f>
        <v/>
      </c>
      <c r="DD50" s="66" t="str">
        <f t="shared" ref="DD50:DD74" si="846">IF(DE50&gt;0,DE50*25,"")</f>
        <v/>
      </c>
      <c r="DE50" s="93"/>
      <c r="DF50" s="123"/>
    </row>
    <row r="51" spans="1:110" s="92" customFormat="1" ht="15.75" customHeight="1" x14ac:dyDescent="0.25">
      <c r="A51" s="73">
        <v>35</v>
      </c>
      <c r="B51" s="72" t="s">
        <v>108</v>
      </c>
      <c r="C51" s="66" t="s">
        <v>83</v>
      </c>
      <c r="D51" s="71">
        <f t="shared" ref="D51" si="847">SUM(H51,Y51,AP51,BG51,BX51,CO51)</f>
        <v>0</v>
      </c>
      <c r="E51" s="71">
        <f t="shared" ref="E51" si="848">SUM(P51,AG51,AX51,BO51,CF51,CW51)</f>
        <v>30</v>
      </c>
      <c r="F51" s="71">
        <f t="shared" ref="F51" si="849">SUM(Q51,AH51,AY51,BP51,CG51,CX51)</f>
        <v>0</v>
      </c>
      <c r="G51" s="44">
        <f t="shared" ref="G51" si="850">SUM(O51,X51,AF51,AO51,AW51,BF51,BN51,BW51,CE51,CN51,CV51,DE51)</f>
        <v>2</v>
      </c>
      <c r="H51" s="73"/>
      <c r="I51" s="67" t="str">
        <f t="shared" ref="I51:I55" si="851">IF(O51&gt;0,H51/25,"")</f>
        <v/>
      </c>
      <c r="J51" s="69" t="str">
        <f t="shared" ref="J51:J55" si="852">IF(O51&gt;0,H51/2,"")</f>
        <v/>
      </c>
      <c r="K51" s="67" t="str">
        <f t="shared" ref="K51:K55" si="853">IF(O51&gt;0,J51/25,"")</f>
        <v/>
      </c>
      <c r="L51" s="66" t="str">
        <f t="shared" ref="L51:L55" si="854">IF(O51&gt;0,N51-H51-J51,"")</f>
        <v/>
      </c>
      <c r="M51" s="67" t="str">
        <f t="shared" ref="M51:M55" si="855">IF(O51&gt;0,L51/25,"")</f>
        <v/>
      </c>
      <c r="N51" s="66" t="str">
        <f t="shared" ref="N51:N55" si="856">IF(O51&gt;0,O51*25,"")</f>
        <v/>
      </c>
      <c r="O51" s="93"/>
      <c r="P51" s="49"/>
      <c r="Q51" s="94"/>
      <c r="R51" s="67" t="str">
        <f t="shared" ref="R51" si="857">IF(X51&gt;0,SUM(P51:Q51)/25,"")</f>
        <v/>
      </c>
      <c r="S51" s="69" t="str">
        <f t="shared" si="782"/>
        <v/>
      </c>
      <c r="T51" s="67" t="str">
        <f t="shared" si="783"/>
        <v/>
      </c>
      <c r="U51" s="66" t="str">
        <f t="shared" si="784"/>
        <v/>
      </c>
      <c r="V51" s="67" t="str">
        <f t="shared" si="785"/>
        <v/>
      </c>
      <c r="W51" s="66" t="str">
        <f t="shared" ref="W51" si="858">IF(X51&gt;0,X51*25,"")</f>
        <v/>
      </c>
      <c r="X51" s="93"/>
      <c r="Y51" s="96"/>
      <c r="Z51" s="67" t="str">
        <f t="shared" ref="Z51" si="859">IF(AF51&gt;0,Y51/25,"")</f>
        <v/>
      </c>
      <c r="AA51" s="69" t="str">
        <f t="shared" ref="AA51" si="860">IF(AF51&gt;0,Y51/2,"")</f>
        <v/>
      </c>
      <c r="AB51" s="67" t="str">
        <f t="shared" ref="AB51" si="861">IF(AF51&gt;0,AA51/25,"")</f>
        <v/>
      </c>
      <c r="AC51" s="66" t="str">
        <f t="shared" ref="AC51" si="862">IF(AF51&gt;0,AE51-Y51-AA51,"")</f>
        <v/>
      </c>
      <c r="AD51" s="67" t="str">
        <f t="shared" ref="AD51" si="863">IF(AF51&gt;0,AC51/25,"")</f>
        <v/>
      </c>
      <c r="AE51" s="66" t="str">
        <f t="shared" ref="AE51" si="864">IF(AF51&gt;0,AF51*25,"")</f>
        <v/>
      </c>
      <c r="AF51" s="93"/>
      <c r="AG51" s="95"/>
      <c r="AH51" s="94"/>
      <c r="AI51" s="67" t="str">
        <f t="shared" ref="AI51" si="865">IF(AO51&gt;0,SUM(AG51:AH51)/25,"")</f>
        <v/>
      </c>
      <c r="AJ51" s="69" t="str">
        <f t="shared" si="794"/>
        <v/>
      </c>
      <c r="AK51" s="67" t="str">
        <f t="shared" si="795"/>
        <v/>
      </c>
      <c r="AL51" s="66" t="str">
        <f t="shared" si="796"/>
        <v/>
      </c>
      <c r="AM51" s="67" t="str">
        <f t="shared" si="797"/>
        <v/>
      </c>
      <c r="AN51" s="66" t="str">
        <f t="shared" ref="AN51" si="866">IF(AO51&gt;0,AO51*25,"")</f>
        <v/>
      </c>
      <c r="AO51" s="44"/>
      <c r="AP51" s="68"/>
      <c r="AQ51" s="67" t="str">
        <f t="shared" ref="AQ51" si="867">IF(AW51&gt;0,AP51/25,"")</f>
        <v/>
      </c>
      <c r="AR51" s="69" t="str">
        <f t="shared" ref="AR51" si="868">IF(AW51&gt;0,AP51/2,"")</f>
        <v/>
      </c>
      <c r="AS51" s="67" t="str">
        <f t="shared" ref="AS51" si="869">IF(AW51&gt;0,AR51/25,"")</f>
        <v/>
      </c>
      <c r="AT51" s="66" t="str">
        <f t="shared" ref="AT51" si="870">IF(AW51&gt;0,AV51-AP51-AR51,"")</f>
        <v/>
      </c>
      <c r="AU51" s="67" t="str">
        <f t="shared" ref="AU51" si="871">IF(AW51&gt;0,AT51/25,"")</f>
        <v/>
      </c>
      <c r="AV51" s="66" t="str">
        <f t="shared" ref="AV51" si="872">IF(AW51&gt;0,AW51*25,"")</f>
        <v/>
      </c>
      <c r="AW51" s="93"/>
      <c r="AX51" s="68"/>
      <c r="AY51" s="94"/>
      <c r="AZ51" s="67" t="str">
        <f t="shared" si="805"/>
        <v/>
      </c>
      <c r="BA51" s="69" t="str">
        <f t="shared" si="806"/>
        <v/>
      </c>
      <c r="BB51" s="67" t="str">
        <f t="shared" si="807"/>
        <v/>
      </c>
      <c r="BC51" s="66" t="str">
        <f t="shared" si="808"/>
        <v/>
      </c>
      <c r="BD51" s="67" t="str">
        <f t="shared" si="809"/>
        <v/>
      </c>
      <c r="BE51" s="66" t="str">
        <f t="shared" si="810"/>
        <v/>
      </c>
      <c r="BF51" s="44"/>
      <c r="BG51" s="96"/>
      <c r="BH51" s="67" t="str">
        <f t="shared" ref="BH51" si="873">IF(BN51&gt;0,BG51/25,"")</f>
        <v/>
      </c>
      <c r="BI51" s="69" t="str">
        <f t="shared" ref="BI51" si="874">IF(BN51&gt;0,BG51/2,"")</f>
        <v/>
      </c>
      <c r="BJ51" s="67" t="str">
        <f t="shared" ref="BJ51" si="875">IF(BN51&gt;0,BI51/25,"")</f>
        <v/>
      </c>
      <c r="BK51" s="66" t="str">
        <f t="shared" ref="BK51" si="876">IF(BN51&gt;0,BM51-BG51-BI51,"")</f>
        <v/>
      </c>
      <c r="BL51" s="67" t="str">
        <f t="shared" ref="BL51" si="877">IF(BN51&gt;0,BK51/25,"")</f>
        <v/>
      </c>
      <c r="BM51" s="66" t="str">
        <f t="shared" ref="BM51" si="878">IF(BN51&gt;0,BN51*25,"")</f>
        <v/>
      </c>
      <c r="BN51" s="93"/>
      <c r="BO51" s="74">
        <v>30</v>
      </c>
      <c r="BP51" s="94"/>
      <c r="BQ51" s="67">
        <f t="shared" ref="BQ51" si="879">IF(BW51&gt;0,SUM(BO51:BP51)/25,"")</f>
        <v>1.2</v>
      </c>
      <c r="BR51" s="69">
        <f t="shared" si="818"/>
        <v>6</v>
      </c>
      <c r="BS51" s="67">
        <f t="shared" si="819"/>
        <v>0.24</v>
      </c>
      <c r="BT51" s="66">
        <f t="shared" si="820"/>
        <v>14</v>
      </c>
      <c r="BU51" s="67">
        <f t="shared" si="821"/>
        <v>0.56000000000000005</v>
      </c>
      <c r="BV51" s="66">
        <f t="shared" ref="BV51" si="880">IF(BW51&gt;0,BW51*25,"")</f>
        <v>50</v>
      </c>
      <c r="BW51" s="44">
        <v>2</v>
      </c>
      <c r="BX51" s="96"/>
      <c r="BY51" s="67" t="str">
        <f t="shared" ref="BY51" si="881">IF(CE51&gt;0,BX51/25,"")</f>
        <v/>
      </c>
      <c r="BZ51" s="69" t="str">
        <f t="shared" ref="BZ51" si="882">IF(CE51&gt;0,BX51/2,"")</f>
        <v/>
      </c>
      <c r="CA51" s="67" t="str">
        <f t="shared" ref="CA51" si="883">IF(CE51&gt;0,BZ51/25,"")</f>
        <v/>
      </c>
      <c r="CB51" s="66" t="str">
        <f t="shared" ref="CB51" si="884">IF(CE51&gt;0,CD51-BX51-BZ51,"")</f>
        <v/>
      </c>
      <c r="CC51" s="67" t="str">
        <f t="shared" ref="CC51" si="885">IF(CE51&gt;0,CB51/25,"")</f>
        <v/>
      </c>
      <c r="CD51" s="66" t="str">
        <f t="shared" ref="CD51" si="886">IF(CE51&gt;0,CE51*25,"")</f>
        <v/>
      </c>
      <c r="CE51" s="93"/>
      <c r="CF51" s="95"/>
      <c r="CG51" s="94"/>
      <c r="CH51" s="67" t="str">
        <f t="shared" ref="CH51" si="887">IF(CN51&gt;0,SUM(CF51:CG51)/25,"")</f>
        <v/>
      </c>
      <c r="CI51" s="69" t="str">
        <f t="shared" si="830"/>
        <v/>
      </c>
      <c r="CJ51" s="67" t="str">
        <f t="shared" si="831"/>
        <v/>
      </c>
      <c r="CK51" s="66" t="str">
        <f t="shared" si="832"/>
        <v/>
      </c>
      <c r="CL51" s="67" t="str">
        <f t="shared" si="833"/>
        <v/>
      </c>
      <c r="CM51" s="66" t="str">
        <f t="shared" ref="CM51" si="888">IF(CN51&gt;0,CN51*25,"")</f>
        <v/>
      </c>
      <c r="CN51" s="93"/>
      <c r="CO51" s="96"/>
      <c r="CP51" s="67" t="str">
        <f t="shared" ref="CP51" si="889">IF(CV51&gt;0,CO51/25,"")</f>
        <v/>
      </c>
      <c r="CQ51" s="69" t="str">
        <f t="shared" ref="CQ51" si="890">IF(CV51&gt;0,CO51/2,"")</f>
        <v/>
      </c>
      <c r="CR51" s="67" t="str">
        <f t="shared" ref="CR51" si="891">IF(CV51&gt;0,CQ51/25,"")</f>
        <v/>
      </c>
      <c r="CS51" s="66" t="str">
        <f t="shared" ref="CS51" si="892">IF(CV51&gt;0,CU51-CO51-CQ51,"")</f>
        <v/>
      </c>
      <c r="CT51" s="67" t="str">
        <f t="shared" ref="CT51" si="893">IF(CV51&gt;0,CS51/25,"")</f>
        <v/>
      </c>
      <c r="CU51" s="66" t="str">
        <f t="shared" ref="CU51" si="894">IF(CV51&gt;0,CV51*25,"")</f>
        <v/>
      </c>
      <c r="CV51" s="93"/>
      <c r="CW51" s="95"/>
      <c r="CX51" s="94"/>
      <c r="CY51" s="67" t="str">
        <f t="shared" ref="CY51" si="895">IF(DE51&gt;0,SUM(CW51:CX51)/25,"")</f>
        <v/>
      </c>
      <c r="CZ51" s="69" t="str">
        <f t="shared" si="842"/>
        <v/>
      </c>
      <c r="DA51" s="67" t="str">
        <f t="shared" si="843"/>
        <v/>
      </c>
      <c r="DB51" s="66" t="str">
        <f t="shared" si="844"/>
        <v/>
      </c>
      <c r="DC51" s="67" t="str">
        <f t="shared" si="845"/>
        <v/>
      </c>
      <c r="DD51" s="66" t="str">
        <f t="shared" ref="DD51" si="896">IF(DE51&gt;0,DE51*25,"")</f>
        <v/>
      </c>
      <c r="DE51" s="93"/>
      <c r="DF51" s="123"/>
    </row>
    <row r="52" spans="1:110" s="92" customFormat="1" ht="15.75" customHeight="1" x14ac:dyDescent="0.25">
      <c r="A52" s="73" t="s">
        <v>166</v>
      </c>
      <c r="B52" s="72" t="s">
        <v>167</v>
      </c>
      <c r="C52" s="66">
        <v>4</v>
      </c>
      <c r="D52" s="71">
        <f t="shared" ref="D52" si="897">SUM(H52,Y52,AP52,BG52,BX52,CO52)</f>
        <v>0</v>
      </c>
      <c r="E52" s="71">
        <f t="shared" ref="E52" si="898">SUM(P52,AG52,AX52,BO52,CF52,CW52)</f>
        <v>0</v>
      </c>
      <c r="F52" s="71">
        <f t="shared" ref="F52" si="899">SUM(Q52,AH52,AY52,BP52,CG52,CX52)</f>
        <v>0</v>
      </c>
      <c r="G52" s="44">
        <f t="shared" ref="G52" si="900">SUM(O52,X52,AF52,AO52,AW52,BF52,BN52,BW52,CE52,CN52,CV52,DE52)</f>
        <v>1</v>
      </c>
      <c r="H52" s="49"/>
      <c r="I52" s="67" t="str">
        <f t="shared" si="851"/>
        <v/>
      </c>
      <c r="J52" s="69" t="str">
        <f t="shared" si="852"/>
        <v/>
      </c>
      <c r="K52" s="67" t="str">
        <f t="shared" si="853"/>
        <v/>
      </c>
      <c r="L52" s="66" t="str">
        <f t="shared" si="854"/>
        <v/>
      </c>
      <c r="M52" s="67" t="str">
        <f t="shared" si="855"/>
        <v/>
      </c>
      <c r="N52" s="66" t="str">
        <f t="shared" si="856"/>
        <v/>
      </c>
      <c r="O52" s="93"/>
      <c r="P52" s="49"/>
      <c r="Q52" s="94"/>
      <c r="R52" s="67" t="str">
        <f t="shared" ref="R52:R55" si="901">IF(X52&gt;0,SUM(P52:Q52)/25,"")</f>
        <v/>
      </c>
      <c r="S52" s="69" t="str">
        <f t="shared" si="782"/>
        <v/>
      </c>
      <c r="T52" s="67" t="str">
        <f t="shared" si="783"/>
        <v/>
      </c>
      <c r="U52" s="66" t="str">
        <f t="shared" si="784"/>
        <v/>
      </c>
      <c r="V52" s="67" t="str">
        <f t="shared" si="785"/>
        <v/>
      </c>
      <c r="W52" s="66" t="str">
        <f t="shared" ref="W52:W55" si="902">IF(X52&gt;0,X52*25,"")</f>
        <v/>
      </c>
      <c r="X52" s="93"/>
      <c r="Y52" s="96"/>
      <c r="Z52" s="67" t="str">
        <f t="shared" ref="Z52:Z59" si="903">IF(AF52&gt;0,Y52/25,"")</f>
        <v/>
      </c>
      <c r="AA52" s="69" t="str">
        <f t="shared" ref="AA52:AA59" si="904">IF(AF52&gt;0,Y52/2,"")</f>
        <v/>
      </c>
      <c r="AB52" s="67" t="str">
        <f t="shared" ref="AB52:AB59" si="905">IF(AF52&gt;0,AA52/25,"")</f>
        <v/>
      </c>
      <c r="AC52" s="66" t="str">
        <f t="shared" ref="AC52:AC59" si="906">IF(AF52&gt;0,AE52-Y52-AA52,"")</f>
        <v/>
      </c>
      <c r="AD52" s="67" t="str">
        <f t="shared" ref="AD52:AD59" si="907">IF(AF52&gt;0,AC52/25,"")</f>
        <v/>
      </c>
      <c r="AE52" s="66" t="str">
        <f t="shared" ref="AE52:AE59" si="908">IF(AF52&gt;0,AF52*25,"")</f>
        <v/>
      </c>
      <c r="AF52" s="93"/>
      <c r="AG52" s="95"/>
      <c r="AH52" s="94"/>
      <c r="AI52" s="67" t="str">
        <f t="shared" ref="AI52:AI59" si="909">IF(AO52&gt;0,SUM(AG52:AH52)/25,"")</f>
        <v/>
      </c>
      <c r="AJ52" s="69" t="str">
        <f t="shared" si="794"/>
        <v/>
      </c>
      <c r="AK52" s="67" t="str">
        <f t="shared" si="795"/>
        <v/>
      </c>
      <c r="AL52" s="66" t="str">
        <f t="shared" si="796"/>
        <v/>
      </c>
      <c r="AM52" s="67" t="str">
        <f t="shared" si="797"/>
        <v/>
      </c>
      <c r="AN52" s="66" t="str">
        <f t="shared" ref="AN52:AN59" si="910">IF(AO52&gt;0,AO52*25,"")</f>
        <v/>
      </c>
      <c r="AO52" s="44"/>
      <c r="AP52" s="68"/>
      <c r="AQ52" s="67" t="str">
        <f t="shared" ref="AQ52:AQ61" si="911">IF(AW52&gt;0,AP52/25,"")</f>
        <v/>
      </c>
      <c r="AR52" s="69" t="str">
        <f t="shared" ref="AR52:AR61" si="912">IF(AW52&gt;0,AP52/2,"")</f>
        <v/>
      </c>
      <c r="AS52" s="67" t="str">
        <f t="shared" ref="AS52:AS61" si="913">IF(AW52&gt;0,AR52/25,"")</f>
        <v/>
      </c>
      <c r="AT52" s="66" t="str">
        <f t="shared" ref="AT52:AT61" si="914">IF(AW52&gt;0,AV52-AP52-AR52,"")</f>
        <v/>
      </c>
      <c r="AU52" s="67" t="str">
        <f t="shared" ref="AU52:AU61" si="915">IF(AW52&gt;0,AT52/25,"")</f>
        <v/>
      </c>
      <c r="AV52" s="66" t="str">
        <f t="shared" ref="AV52:AV61" si="916">IF(AW52&gt;0,AW52*25,"")</f>
        <v/>
      </c>
      <c r="AW52" s="93"/>
      <c r="AX52" s="68"/>
      <c r="AY52" s="94"/>
      <c r="AZ52" s="67" t="str">
        <f t="shared" ref="AZ52:AZ59" si="917">IF(BF52&gt;0,SUM(AX52:AY52)/25,"")</f>
        <v/>
      </c>
      <c r="BA52" s="69" t="str">
        <f t="shared" si="806"/>
        <v/>
      </c>
      <c r="BB52" s="67" t="str">
        <f t="shared" si="807"/>
        <v/>
      </c>
      <c r="BC52" s="66" t="str">
        <f t="shared" si="808"/>
        <v/>
      </c>
      <c r="BD52" s="67" t="str">
        <f t="shared" si="809"/>
        <v/>
      </c>
      <c r="BE52" s="66" t="str">
        <f t="shared" ref="BE52:BE59" si="918">IF(BF52&gt;0,BF52*25,"")</f>
        <v/>
      </c>
      <c r="BF52" s="44"/>
      <c r="BG52" s="95"/>
      <c r="BH52" s="67" t="str">
        <f t="shared" ref="BH52:BH63" si="919">IF(BN52&gt;0,BG52/25,"")</f>
        <v/>
      </c>
      <c r="BI52" s="69" t="str">
        <f t="shared" ref="BI52:BI63" si="920">IF(BN52&gt;0,BG52/2,"")</f>
        <v/>
      </c>
      <c r="BJ52" s="67" t="str">
        <f t="shared" ref="BJ52:BJ63" si="921">IF(BN52&gt;0,BI52/25,"")</f>
        <v/>
      </c>
      <c r="BK52" s="66" t="str">
        <f t="shared" ref="BK52:BK63" si="922">IF(BN52&gt;0,BM52-BG52-BI52,"")</f>
        <v/>
      </c>
      <c r="BL52" s="67" t="str">
        <f t="shared" ref="BL52:BL63" si="923">IF(BN52&gt;0,BK52/25,"")</f>
        <v/>
      </c>
      <c r="BM52" s="66" t="str">
        <f t="shared" ref="BM52:BM63" si="924">IF(BN52&gt;0,BN52*25,"")</f>
        <v/>
      </c>
      <c r="BN52" s="93"/>
      <c r="BO52" s="68">
        <v>0</v>
      </c>
      <c r="BP52" s="94"/>
      <c r="BQ52" s="67">
        <f t="shared" ref="BQ52:BQ61" si="925">IF(BW52&gt;0,SUM(BO52:BP52)/25,"")</f>
        <v>0</v>
      </c>
      <c r="BR52" s="69">
        <f t="shared" si="818"/>
        <v>0</v>
      </c>
      <c r="BS52" s="67">
        <f t="shared" si="819"/>
        <v>0</v>
      </c>
      <c r="BT52" s="66">
        <f t="shared" si="820"/>
        <v>25</v>
      </c>
      <c r="BU52" s="67">
        <f t="shared" si="821"/>
        <v>1</v>
      </c>
      <c r="BV52" s="66">
        <f t="shared" ref="BV52:BV61" si="926">IF(BW52&gt;0,BW52*25,"")</f>
        <v>25</v>
      </c>
      <c r="BW52" s="44">
        <v>1</v>
      </c>
      <c r="BX52" s="96"/>
      <c r="BY52" s="67" t="str">
        <f t="shared" ref="BY52:BY59" si="927">IF(CE52&gt;0,BX52/25,"")</f>
        <v/>
      </c>
      <c r="BZ52" s="69" t="str">
        <f t="shared" ref="BZ52:BZ59" si="928">IF(CE52&gt;0,BX52/2,"")</f>
        <v/>
      </c>
      <c r="CA52" s="67" t="str">
        <f t="shared" ref="CA52:CA59" si="929">IF(CE52&gt;0,BZ52/25,"")</f>
        <v/>
      </c>
      <c r="CB52" s="66" t="str">
        <f t="shared" ref="CB52:CB59" si="930">IF(CE52&gt;0,CD52-BX52-BZ52,"")</f>
        <v/>
      </c>
      <c r="CC52" s="67" t="str">
        <f t="shared" ref="CC52:CC59" si="931">IF(CE52&gt;0,CB52/25,"")</f>
        <v/>
      </c>
      <c r="CD52" s="66" t="str">
        <f t="shared" ref="CD52:CD59" si="932">IF(CE52&gt;0,CE52*25,"")</f>
        <v/>
      </c>
      <c r="CE52" s="93"/>
      <c r="CF52" s="95"/>
      <c r="CG52" s="94"/>
      <c r="CH52" s="67" t="str">
        <f t="shared" ref="CH52:CH61" si="933">IF(CN52&gt;0,SUM(CF52:CG52)/25,"")</f>
        <v/>
      </c>
      <c r="CI52" s="69" t="str">
        <f t="shared" si="830"/>
        <v/>
      </c>
      <c r="CJ52" s="67" t="str">
        <f t="shared" si="831"/>
        <v/>
      </c>
      <c r="CK52" s="66" t="str">
        <f t="shared" si="832"/>
        <v/>
      </c>
      <c r="CL52" s="67" t="str">
        <f t="shared" si="833"/>
        <v/>
      </c>
      <c r="CM52" s="66" t="str">
        <f t="shared" ref="CM52:CM61" si="934">IF(CN52&gt;0,CN52*25,"")</f>
        <v/>
      </c>
      <c r="CN52" s="93"/>
      <c r="CO52" s="95"/>
      <c r="CP52" s="67" t="str">
        <f t="shared" ref="CP52:CP64" si="935">IF(CV52&gt;0,CO52/25,"")</f>
        <v/>
      </c>
      <c r="CQ52" s="69" t="str">
        <f t="shared" ref="CQ52:CQ64" si="936">IF(CV52&gt;0,CO52/2,"")</f>
        <v/>
      </c>
      <c r="CR52" s="67" t="str">
        <f t="shared" ref="CR52:CR64" si="937">IF(CV52&gt;0,CQ52/25,"")</f>
        <v/>
      </c>
      <c r="CS52" s="66" t="str">
        <f t="shared" ref="CS52:CS64" si="938">IF(CV52&gt;0,CU52-CO52-CQ52,"")</f>
        <v/>
      </c>
      <c r="CT52" s="67" t="str">
        <f t="shared" ref="CT52:CT64" si="939">IF(CV52&gt;0,CS52/25,"")</f>
        <v/>
      </c>
      <c r="CU52" s="66" t="str">
        <f t="shared" ref="CU52:CU64" si="940">IF(CV52&gt;0,CV52*25,"")</f>
        <v/>
      </c>
      <c r="CV52" s="93"/>
      <c r="CW52" s="95"/>
      <c r="CX52" s="94"/>
      <c r="CY52" s="67" t="str">
        <f t="shared" ref="CY52:CY66" si="941">IF(DE52&gt;0,SUM(CW52:CX52)/25,"")</f>
        <v/>
      </c>
      <c r="CZ52" s="69" t="str">
        <f t="shared" si="842"/>
        <v/>
      </c>
      <c r="DA52" s="67" t="str">
        <f t="shared" si="843"/>
        <v/>
      </c>
      <c r="DB52" s="66" t="str">
        <f t="shared" si="844"/>
        <v/>
      </c>
      <c r="DC52" s="67" t="str">
        <f t="shared" si="845"/>
        <v/>
      </c>
      <c r="DD52" s="66" t="str">
        <f t="shared" ref="DD52:DD66" si="942">IF(DE52&gt;0,DE52*25,"")</f>
        <v/>
      </c>
      <c r="DE52" s="93"/>
      <c r="DF52" s="123"/>
    </row>
    <row r="53" spans="1:110" s="6" customFormat="1" ht="15.75" customHeight="1" x14ac:dyDescent="0.25">
      <c r="A53" s="73">
        <v>36</v>
      </c>
      <c r="B53" s="72" t="s">
        <v>109</v>
      </c>
      <c r="C53" s="66">
        <v>2</v>
      </c>
      <c r="D53" s="71">
        <f t="shared" si="771"/>
        <v>15</v>
      </c>
      <c r="E53" s="71">
        <f t="shared" si="772"/>
        <v>0</v>
      </c>
      <c r="F53" s="71">
        <f t="shared" si="773"/>
        <v>0</v>
      </c>
      <c r="G53" s="44">
        <f t="shared" si="774"/>
        <v>2</v>
      </c>
      <c r="H53" s="68"/>
      <c r="I53" s="67" t="str">
        <f t="shared" si="851"/>
        <v/>
      </c>
      <c r="J53" s="69" t="str">
        <f t="shared" si="852"/>
        <v/>
      </c>
      <c r="K53" s="67" t="str">
        <f t="shared" si="853"/>
        <v/>
      </c>
      <c r="L53" s="66" t="str">
        <f t="shared" si="854"/>
        <v/>
      </c>
      <c r="M53" s="67" t="str">
        <f t="shared" si="855"/>
        <v/>
      </c>
      <c r="N53" s="66" t="str">
        <f t="shared" si="856"/>
        <v/>
      </c>
      <c r="O53" s="44"/>
      <c r="P53" s="68"/>
      <c r="Q53" s="47"/>
      <c r="R53" s="67" t="str">
        <f t="shared" si="901"/>
        <v/>
      </c>
      <c r="S53" s="69" t="str">
        <f t="shared" si="782"/>
        <v/>
      </c>
      <c r="T53" s="67" t="str">
        <f t="shared" si="783"/>
        <v/>
      </c>
      <c r="U53" s="66" t="str">
        <f t="shared" si="784"/>
        <v/>
      </c>
      <c r="V53" s="67" t="str">
        <f t="shared" si="785"/>
        <v/>
      </c>
      <c r="W53" s="66" t="str">
        <f t="shared" si="902"/>
        <v/>
      </c>
      <c r="X53" s="44"/>
      <c r="Y53" s="70">
        <v>15</v>
      </c>
      <c r="Z53" s="67">
        <f t="shared" si="903"/>
        <v>0.6</v>
      </c>
      <c r="AA53" s="69">
        <f t="shared" si="904"/>
        <v>7.5</v>
      </c>
      <c r="AB53" s="67">
        <f t="shared" si="905"/>
        <v>0.3</v>
      </c>
      <c r="AC53" s="66">
        <f t="shared" si="906"/>
        <v>27.5</v>
      </c>
      <c r="AD53" s="67">
        <f t="shared" si="907"/>
        <v>1.1000000000000001</v>
      </c>
      <c r="AE53" s="66">
        <f t="shared" si="908"/>
        <v>50</v>
      </c>
      <c r="AF53" s="44">
        <v>2</v>
      </c>
      <c r="AG53" s="74"/>
      <c r="AH53" s="47"/>
      <c r="AI53" s="67" t="str">
        <f t="shared" si="909"/>
        <v/>
      </c>
      <c r="AJ53" s="69" t="str">
        <f t="shared" si="794"/>
        <v/>
      </c>
      <c r="AK53" s="67" t="str">
        <f t="shared" si="795"/>
        <v/>
      </c>
      <c r="AL53" s="66" t="str">
        <f t="shared" si="796"/>
        <v/>
      </c>
      <c r="AM53" s="67" t="str">
        <f t="shared" si="797"/>
        <v/>
      </c>
      <c r="AN53" s="66" t="str">
        <f t="shared" si="910"/>
        <v/>
      </c>
      <c r="AO53" s="44"/>
      <c r="AP53" s="70"/>
      <c r="AQ53" s="67" t="str">
        <f t="shared" si="911"/>
        <v/>
      </c>
      <c r="AR53" s="69" t="str">
        <f t="shared" si="912"/>
        <v/>
      </c>
      <c r="AS53" s="67" t="str">
        <f t="shared" si="913"/>
        <v/>
      </c>
      <c r="AT53" s="66" t="str">
        <f t="shared" si="914"/>
        <v/>
      </c>
      <c r="AU53" s="67" t="str">
        <f t="shared" si="915"/>
        <v/>
      </c>
      <c r="AV53" s="66" t="str">
        <f t="shared" si="916"/>
        <v/>
      </c>
      <c r="AW53" s="44"/>
      <c r="AX53" s="68"/>
      <c r="AY53" s="47"/>
      <c r="AZ53" s="67" t="str">
        <f t="shared" si="917"/>
        <v/>
      </c>
      <c r="BA53" s="69" t="str">
        <f t="shared" si="806"/>
        <v/>
      </c>
      <c r="BB53" s="67" t="str">
        <f t="shared" si="807"/>
        <v/>
      </c>
      <c r="BC53" s="66" t="str">
        <f t="shared" si="808"/>
        <v/>
      </c>
      <c r="BD53" s="67" t="str">
        <f t="shared" si="809"/>
        <v/>
      </c>
      <c r="BE53" s="66" t="str">
        <f t="shared" si="918"/>
        <v/>
      </c>
      <c r="BF53" s="44"/>
      <c r="BG53" s="68"/>
      <c r="BH53" s="67" t="str">
        <f t="shared" si="919"/>
        <v/>
      </c>
      <c r="BI53" s="69" t="str">
        <f t="shared" si="920"/>
        <v/>
      </c>
      <c r="BJ53" s="67" t="str">
        <f t="shared" si="921"/>
        <v/>
      </c>
      <c r="BK53" s="66" t="str">
        <f t="shared" si="922"/>
        <v/>
      </c>
      <c r="BL53" s="67" t="str">
        <f t="shared" si="923"/>
        <v/>
      </c>
      <c r="BM53" s="66" t="str">
        <f t="shared" si="924"/>
        <v/>
      </c>
      <c r="BN53" s="44"/>
      <c r="BO53" s="68"/>
      <c r="BP53" s="47"/>
      <c r="BQ53" s="67" t="str">
        <f t="shared" si="925"/>
        <v/>
      </c>
      <c r="BR53" s="69" t="str">
        <f t="shared" si="818"/>
        <v/>
      </c>
      <c r="BS53" s="67" t="str">
        <f t="shared" si="819"/>
        <v/>
      </c>
      <c r="BT53" s="66" t="str">
        <f t="shared" si="820"/>
        <v/>
      </c>
      <c r="BU53" s="67" t="str">
        <f t="shared" si="821"/>
        <v/>
      </c>
      <c r="BV53" s="66" t="str">
        <f t="shared" si="926"/>
        <v/>
      </c>
      <c r="BW53" s="44"/>
      <c r="BX53" s="70"/>
      <c r="BY53" s="67" t="str">
        <f t="shared" si="927"/>
        <v/>
      </c>
      <c r="BZ53" s="69" t="str">
        <f t="shared" si="928"/>
        <v/>
      </c>
      <c r="CA53" s="67" t="str">
        <f t="shared" si="929"/>
        <v/>
      </c>
      <c r="CB53" s="66" t="str">
        <f t="shared" si="930"/>
        <v/>
      </c>
      <c r="CC53" s="67" t="str">
        <f t="shared" si="931"/>
        <v/>
      </c>
      <c r="CD53" s="66" t="str">
        <f t="shared" si="932"/>
        <v/>
      </c>
      <c r="CE53" s="44"/>
      <c r="CF53" s="74"/>
      <c r="CG53" s="47"/>
      <c r="CH53" s="67" t="str">
        <f t="shared" si="933"/>
        <v/>
      </c>
      <c r="CI53" s="69" t="str">
        <f t="shared" si="830"/>
        <v/>
      </c>
      <c r="CJ53" s="67" t="str">
        <f t="shared" si="831"/>
        <v/>
      </c>
      <c r="CK53" s="66" t="str">
        <f t="shared" si="832"/>
        <v/>
      </c>
      <c r="CL53" s="67" t="str">
        <f t="shared" si="833"/>
        <v/>
      </c>
      <c r="CM53" s="66" t="str">
        <f t="shared" si="934"/>
        <v/>
      </c>
      <c r="CN53" s="44"/>
      <c r="CO53" s="68"/>
      <c r="CP53" s="67" t="str">
        <f t="shared" si="935"/>
        <v/>
      </c>
      <c r="CQ53" s="69" t="str">
        <f t="shared" si="936"/>
        <v/>
      </c>
      <c r="CR53" s="67" t="str">
        <f t="shared" si="937"/>
        <v/>
      </c>
      <c r="CS53" s="66" t="str">
        <f t="shared" si="938"/>
        <v/>
      </c>
      <c r="CT53" s="67" t="str">
        <f t="shared" si="939"/>
        <v/>
      </c>
      <c r="CU53" s="66" t="str">
        <f t="shared" si="940"/>
        <v/>
      </c>
      <c r="CV53" s="44"/>
      <c r="CW53" s="68"/>
      <c r="CX53" s="47"/>
      <c r="CY53" s="67" t="str">
        <f t="shared" si="941"/>
        <v/>
      </c>
      <c r="CZ53" s="69" t="str">
        <f t="shared" si="842"/>
        <v/>
      </c>
      <c r="DA53" s="67" t="str">
        <f t="shared" si="843"/>
        <v/>
      </c>
      <c r="DB53" s="66" t="str">
        <f t="shared" si="844"/>
        <v/>
      </c>
      <c r="DC53" s="67" t="str">
        <f t="shared" si="845"/>
        <v/>
      </c>
      <c r="DD53" s="66" t="str">
        <f t="shared" si="942"/>
        <v/>
      </c>
      <c r="DE53" s="44"/>
      <c r="DF53" s="38"/>
    </row>
    <row r="54" spans="1:110" s="6" customFormat="1" ht="15.75" customHeight="1" x14ac:dyDescent="0.25">
      <c r="A54" s="73">
        <v>37</v>
      </c>
      <c r="B54" s="72" t="s">
        <v>111</v>
      </c>
      <c r="C54" s="66" t="s">
        <v>83</v>
      </c>
      <c r="D54" s="71">
        <f t="shared" ref="D54" si="943">SUM(H54,Y54,AP54,BG54,BX54,CO54)</f>
        <v>0</v>
      </c>
      <c r="E54" s="71">
        <f t="shared" ref="E54" si="944">SUM(P54,AG54,AX54,BO54,CF54,CW54)</f>
        <v>15</v>
      </c>
      <c r="F54" s="71">
        <f t="shared" ref="F54" si="945">SUM(Q54,AH54,AY54,BP54,CG54,CX54)</f>
        <v>0</v>
      </c>
      <c r="G54" s="44">
        <f t="shared" ref="G54" si="946">SUM(O54,X54,AF54,AO54,AW54,BF54,BN54,BW54,CE54,CN54,CV54,DE54)</f>
        <v>1</v>
      </c>
      <c r="H54" s="68"/>
      <c r="I54" s="67" t="str">
        <f t="shared" si="851"/>
        <v/>
      </c>
      <c r="J54" s="69" t="str">
        <f t="shared" si="852"/>
        <v/>
      </c>
      <c r="K54" s="67" t="str">
        <f t="shared" si="853"/>
        <v/>
      </c>
      <c r="L54" s="66" t="str">
        <f t="shared" si="854"/>
        <v/>
      </c>
      <c r="M54" s="67" t="str">
        <f t="shared" si="855"/>
        <v/>
      </c>
      <c r="N54" s="66" t="str">
        <f t="shared" si="856"/>
        <v/>
      </c>
      <c r="O54" s="44"/>
      <c r="P54" s="68"/>
      <c r="Q54" s="47"/>
      <c r="R54" s="67" t="str">
        <f t="shared" si="901"/>
        <v/>
      </c>
      <c r="S54" s="69" t="str">
        <f t="shared" si="782"/>
        <v/>
      </c>
      <c r="T54" s="67" t="str">
        <f t="shared" si="783"/>
        <v/>
      </c>
      <c r="U54" s="66" t="str">
        <f t="shared" si="784"/>
        <v/>
      </c>
      <c r="V54" s="67" t="str">
        <f t="shared" si="785"/>
        <v/>
      </c>
      <c r="W54" s="66" t="str">
        <f t="shared" si="902"/>
        <v/>
      </c>
      <c r="X54" s="44"/>
      <c r="Y54" s="70"/>
      <c r="Z54" s="67" t="str">
        <f t="shared" si="903"/>
        <v/>
      </c>
      <c r="AA54" s="69" t="str">
        <f t="shared" si="904"/>
        <v/>
      </c>
      <c r="AB54" s="67" t="str">
        <f t="shared" si="905"/>
        <v/>
      </c>
      <c r="AC54" s="66" t="str">
        <f t="shared" si="906"/>
        <v/>
      </c>
      <c r="AD54" s="67" t="str">
        <f t="shared" si="907"/>
        <v/>
      </c>
      <c r="AE54" s="66" t="str">
        <f t="shared" si="908"/>
        <v/>
      </c>
      <c r="AF54" s="44"/>
      <c r="AG54" s="74">
        <v>15</v>
      </c>
      <c r="AH54" s="47"/>
      <c r="AI54" s="67">
        <f t="shared" si="909"/>
        <v>0.6</v>
      </c>
      <c r="AJ54" s="69">
        <f t="shared" si="794"/>
        <v>3</v>
      </c>
      <c r="AK54" s="67">
        <f t="shared" si="795"/>
        <v>0.12</v>
      </c>
      <c r="AL54" s="66">
        <f t="shared" si="796"/>
        <v>7</v>
      </c>
      <c r="AM54" s="67">
        <f t="shared" si="797"/>
        <v>0.28000000000000003</v>
      </c>
      <c r="AN54" s="66">
        <f t="shared" si="910"/>
        <v>25</v>
      </c>
      <c r="AO54" s="44">
        <v>1</v>
      </c>
      <c r="AP54" s="70"/>
      <c r="AQ54" s="67" t="str">
        <f t="shared" si="911"/>
        <v/>
      </c>
      <c r="AR54" s="69" t="str">
        <f t="shared" si="912"/>
        <v/>
      </c>
      <c r="AS54" s="67" t="str">
        <f t="shared" si="913"/>
        <v/>
      </c>
      <c r="AT54" s="66" t="str">
        <f t="shared" si="914"/>
        <v/>
      </c>
      <c r="AU54" s="67" t="str">
        <f t="shared" si="915"/>
        <v/>
      </c>
      <c r="AV54" s="66" t="str">
        <f t="shared" si="916"/>
        <v/>
      </c>
      <c r="AW54" s="44"/>
      <c r="AX54" s="68"/>
      <c r="AY54" s="47"/>
      <c r="AZ54" s="67" t="str">
        <f t="shared" si="917"/>
        <v/>
      </c>
      <c r="BA54" s="69" t="str">
        <f t="shared" si="806"/>
        <v/>
      </c>
      <c r="BB54" s="67" t="str">
        <f t="shared" si="807"/>
        <v/>
      </c>
      <c r="BC54" s="66" t="str">
        <f t="shared" si="808"/>
        <v/>
      </c>
      <c r="BD54" s="67" t="str">
        <f t="shared" si="809"/>
        <v/>
      </c>
      <c r="BE54" s="66" t="str">
        <f t="shared" si="918"/>
        <v/>
      </c>
      <c r="BF54" s="44"/>
      <c r="BG54" s="68"/>
      <c r="BH54" s="67" t="str">
        <f t="shared" si="919"/>
        <v/>
      </c>
      <c r="BI54" s="69" t="str">
        <f t="shared" si="920"/>
        <v/>
      </c>
      <c r="BJ54" s="67" t="str">
        <f t="shared" si="921"/>
        <v/>
      </c>
      <c r="BK54" s="66" t="str">
        <f t="shared" si="922"/>
        <v/>
      </c>
      <c r="BL54" s="67" t="str">
        <f t="shared" si="923"/>
        <v/>
      </c>
      <c r="BM54" s="66" t="str">
        <f t="shared" si="924"/>
        <v/>
      </c>
      <c r="BN54" s="44"/>
      <c r="BO54" s="68"/>
      <c r="BP54" s="47"/>
      <c r="BQ54" s="67" t="str">
        <f t="shared" si="925"/>
        <v/>
      </c>
      <c r="BR54" s="69" t="str">
        <f t="shared" si="818"/>
        <v/>
      </c>
      <c r="BS54" s="67" t="str">
        <f t="shared" si="819"/>
        <v/>
      </c>
      <c r="BT54" s="66" t="str">
        <f t="shared" si="820"/>
        <v/>
      </c>
      <c r="BU54" s="67" t="str">
        <f t="shared" si="821"/>
        <v/>
      </c>
      <c r="BV54" s="66" t="str">
        <f t="shared" si="926"/>
        <v/>
      </c>
      <c r="BW54" s="44"/>
      <c r="BX54" s="70"/>
      <c r="BY54" s="67" t="str">
        <f t="shared" si="927"/>
        <v/>
      </c>
      <c r="BZ54" s="69" t="str">
        <f t="shared" si="928"/>
        <v/>
      </c>
      <c r="CA54" s="67" t="str">
        <f t="shared" si="929"/>
        <v/>
      </c>
      <c r="CB54" s="66" t="str">
        <f t="shared" si="930"/>
        <v/>
      </c>
      <c r="CC54" s="67" t="str">
        <f t="shared" si="931"/>
        <v/>
      </c>
      <c r="CD54" s="66" t="str">
        <f t="shared" si="932"/>
        <v/>
      </c>
      <c r="CE54" s="44"/>
      <c r="CF54" s="74"/>
      <c r="CG54" s="47"/>
      <c r="CH54" s="67" t="str">
        <f t="shared" si="933"/>
        <v/>
      </c>
      <c r="CI54" s="69" t="str">
        <f t="shared" si="830"/>
        <v/>
      </c>
      <c r="CJ54" s="67" t="str">
        <f t="shared" si="831"/>
        <v/>
      </c>
      <c r="CK54" s="66" t="str">
        <f t="shared" si="832"/>
        <v/>
      </c>
      <c r="CL54" s="67" t="str">
        <f t="shared" si="833"/>
        <v/>
      </c>
      <c r="CM54" s="66" t="str">
        <f t="shared" si="934"/>
        <v/>
      </c>
      <c r="CN54" s="44"/>
      <c r="CO54" s="68"/>
      <c r="CP54" s="67" t="str">
        <f t="shared" si="935"/>
        <v/>
      </c>
      <c r="CQ54" s="69" t="str">
        <f t="shared" si="936"/>
        <v/>
      </c>
      <c r="CR54" s="67" t="str">
        <f t="shared" si="937"/>
        <v/>
      </c>
      <c r="CS54" s="66" t="str">
        <f t="shared" si="938"/>
        <v/>
      </c>
      <c r="CT54" s="67" t="str">
        <f t="shared" si="939"/>
        <v/>
      </c>
      <c r="CU54" s="66" t="str">
        <f t="shared" si="940"/>
        <v/>
      </c>
      <c r="CV54" s="44"/>
      <c r="CW54" s="68"/>
      <c r="CX54" s="47"/>
      <c r="CY54" s="67" t="str">
        <f t="shared" si="941"/>
        <v/>
      </c>
      <c r="CZ54" s="69" t="str">
        <f t="shared" si="842"/>
        <v/>
      </c>
      <c r="DA54" s="67" t="str">
        <f t="shared" si="843"/>
        <v/>
      </c>
      <c r="DB54" s="66" t="str">
        <f t="shared" si="844"/>
        <v/>
      </c>
      <c r="DC54" s="67" t="str">
        <f t="shared" si="845"/>
        <v/>
      </c>
      <c r="DD54" s="66" t="str">
        <f t="shared" si="942"/>
        <v/>
      </c>
      <c r="DE54" s="44"/>
      <c r="DF54" s="38"/>
    </row>
    <row r="55" spans="1:110" s="6" customFormat="1" ht="15.75" customHeight="1" x14ac:dyDescent="0.25">
      <c r="A55" s="73">
        <v>38</v>
      </c>
      <c r="B55" s="72" t="s">
        <v>112</v>
      </c>
      <c r="C55" s="66">
        <v>3</v>
      </c>
      <c r="D55" s="71">
        <f t="shared" si="771"/>
        <v>15</v>
      </c>
      <c r="E55" s="71">
        <f t="shared" si="772"/>
        <v>0</v>
      </c>
      <c r="F55" s="71">
        <f t="shared" si="773"/>
        <v>0</v>
      </c>
      <c r="G55" s="44">
        <f t="shared" si="774"/>
        <v>2</v>
      </c>
      <c r="H55" s="68"/>
      <c r="I55" s="67" t="str">
        <f t="shared" si="851"/>
        <v/>
      </c>
      <c r="J55" s="69" t="str">
        <f t="shared" si="852"/>
        <v/>
      </c>
      <c r="K55" s="67" t="str">
        <f t="shared" si="853"/>
        <v/>
      </c>
      <c r="L55" s="66" t="str">
        <f t="shared" si="854"/>
        <v/>
      </c>
      <c r="M55" s="67" t="str">
        <f t="shared" si="855"/>
        <v/>
      </c>
      <c r="N55" s="66" t="str">
        <f t="shared" si="856"/>
        <v/>
      </c>
      <c r="O55" s="44"/>
      <c r="P55" s="68"/>
      <c r="Q55" s="47"/>
      <c r="R55" s="67" t="str">
        <f t="shared" si="901"/>
        <v/>
      </c>
      <c r="S55" s="69" t="str">
        <f t="shared" si="782"/>
        <v/>
      </c>
      <c r="T55" s="67" t="str">
        <f t="shared" si="783"/>
        <v/>
      </c>
      <c r="U55" s="66" t="str">
        <f t="shared" si="784"/>
        <v/>
      </c>
      <c r="V55" s="67" t="str">
        <f t="shared" si="785"/>
        <v/>
      </c>
      <c r="W55" s="66" t="str">
        <f t="shared" si="902"/>
        <v/>
      </c>
      <c r="X55" s="44"/>
      <c r="Y55" s="70"/>
      <c r="Z55" s="67" t="str">
        <f t="shared" si="903"/>
        <v/>
      </c>
      <c r="AA55" s="69" t="str">
        <f t="shared" si="904"/>
        <v/>
      </c>
      <c r="AB55" s="67" t="str">
        <f t="shared" si="905"/>
        <v/>
      </c>
      <c r="AC55" s="66" t="str">
        <f t="shared" si="906"/>
        <v/>
      </c>
      <c r="AD55" s="67" t="str">
        <f t="shared" si="907"/>
        <v/>
      </c>
      <c r="AE55" s="66" t="str">
        <f t="shared" si="908"/>
        <v/>
      </c>
      <c r="AF55" s="44"/>
      <c r="AG55" s="74"/>
      <c r="AH55" s="47"/>
      <c r="AI55" s="67" t="str">
        <f t="shared" si="909"/>
        <v/>
      </c>
      <c r="AJ55" s="69" t="str">
        <f t="shared" si="794"/>
        <v/>
      </c>
      <c r="AK55" s="67" t="str">
        <f t="shared" si="795"/>
        <v/>
      </c>
      <c r="AL55" s="66" t="str">
        <f t="shared" si="796"/>
        <v/>
      </c>
      <c r="AM55" s="67" t="str">
        <f t="shared" si="797"/>
        <v/>
      </c>
      <c r="AN55" s="66" t="str">
        <f t="shared" si="910"/>
        <v/>
      </c>
      <c r="AO55" s="44"/>
      <c r="AP55" s="70">
        <v>15</v>
      </c>
      <c r="AQ55" s="67">
        <f t="shared" si="911"/>
        <v>0.6</v>
      </c>
      <c r="AR55" s="69">
        <f t="shared" si="912"/>
        <v>7.5</v>
      </c>
      <c r="AS55" s="67">
        <f t="shared" si="913"/>
        <v>0.3</v>
      </c>
      <c r="AT55" s="66">
        <f t="shared" si="914"/>
        <v>27.5</v>
      </c>
      <c r="AU55" s="67">
        <f t="shared" si="915"/>
        <v>1.1000000000000001</v>
      </c>
      <c r="AV55" s="66">
        <f t="shared" si="916"/>
        <v>50</v>
      </c>
      <c r="AW55" s="44">
        <v>2</v>
      </c>
      <c r="AX55" s="74"/>
      <c r="AY55" s="47"/>
      <c r="AZ55" s="67" t="str">
        <f t="shared" si="917"/>
        <v/>
      </c>
      <c r="BA55" s="69" t="str">
        <f t="shared" si="806"/>
        <v/>
      </c>
      <c r="BB55" s="67" t="str">
        <f t="shared" si="807"/>
        <v/>
      </c>
      <c r="BC55" s="66" t="str">
        <f t="shared" si="808"/>
        <v/>
      </c>
      <c r="BD55" s="67" t="str">
        <f t="shared" si="809"/>
        <v/>
      </c>
      <c r="BE55" s="66" t="str">
        <f t="shared" si="918"/>
        <v/>
      </c>
      <c r="BF55" s="44"/>
      <c r="BG55" s="68"/>
      <c r="BH55" s="67" t="str">
        <f t="shared" si="919"/>
        <v/>
      </c>
      <c r="BI55" s="69" t="str">
        <f t="shared" si="920"/>
        <v/>
      </c>
      <c r="BJ55" s="67" t="str">
        <f t="shared" si="921"/>
        <v/>
      </c>
      <c r="BK55" s="66" t="str">
        <f t="shared" si="922"/>
        <v/>
      </c>
      <c r="BL55" s="67" t="str">
        <f t="shared" si="923"/>
        <v/>
      </c>
      <c r="BM55" s="66" t="str">
        <f t="shared" si="924"/>
        <v/>
      </c>
      <c r="BN55" s="44"/>
      <c r="BO55" s="68"/>
      <c r="BP55" s="47"/>
      <c r="BQ55" s="67" t="str">
        <f t="shared" si="925"/>
        <v/>
      </c>
      <c r="BR55" s="69" t="str">
        <f t="shared" si="818"/>
        <v/>
      </c>
      <c r="BS55" s="67" t="str">
        <f t="shared" si="819"/>
        <v/>
      </c>
      <c r="BT55" s="66" t="str">
        <f t="shared" si="820"/>
        <v/>
      </c>
      <c r="BU55" s="67" t="str">
        <f t="shared" si="821"/>
        <v/>
      </c>
      <c r="BV55" s="66" t="str">
        <f t="shared" si="926"/>
        <v/>
      </c>
      <c r="BW55" s="44"/>
      <c r="BX55" s="70"/>
      <c r="BY55" s="67" t="str">
        <f t="shared" si="927"/>
        <v/>
      </c>
      <c r="BZ55" s="69" t="str">
        <f t="shared" si="928"/>
        <v/>
      </c>
      <c r="CA55" s="67" t="str">
        <f t="shared" si="929"/>
        <v/>
      </c>
      <c r="CB55" s="66" t="str">
        <f t="shared" si="930"/>
        <v/>
      </c>
      <c r="CC55" s="67" t="str">
        <f t="shared" si="931"/>
        <v/>
      </c>
      <c r="CD55" s="66" t="str">
        <f t="shared" si="932"/>
        <v/>
      </c>
      <c r="CE55" s="44"/>
      <c r="CF55" s="74"/>
      <c r="CG55" s="47"/>
      <c r="CH55" s="67" t="str">
        <f t="shared" si="933"/>
        <v/>
      </c>
      <c r="CI55" s="69" t="str">
        <f t="shared" si="830"/>
        <v/>
      </c>
      <c r="CJ55" s="67" t="str">
        <f t="shared" si="831"/>
        <v/>
      </c>
      <c r="CK55" s="66" t="str">
        <f t="shared" si="832"/>
        <v/>
      </c>
      <c r="CL55" s="67" t="str">
        <f t="shared" si="833"/>
        <v/>
      </c>
      <c r="CM55" s="66" t="str">
        <f t="shared" si="934"/>
        <v/>
      </c>
      <c r="CN55" s="44"/>
      <c r="CO55" s="68"/>
      <c r="CP55" s="67" t="str">
        <f t="shared" si="935"/>
        <v/>
      </c>
      <c r="CQ55" s="69" t="str">
        <f t="shared" si="936"/>
        <v/>
      </c>
      <c r="CR55" s="67" t="str">
        <f t="shared" si="937"/>
        <v/>
      </c>
      <c r="CS55" s="66" t="str">
        <f t="shared" si="938"/>
        <v/>
      </c>
      <c r="CT55" s="67" t="str">
        <f t="shared" si="939"/>
        <v/>
      </c>
      <c r="CU55" s="66" t="str">
        <f t="shared" si="940"/>
        <v/>
      </c>
      <c r="CV55" s="44"/>
      <c r="CW55" s="68"/>
      <c r="CX55" s="47"/>
      <c r="CY55" s="67" t="str">
        <f t="shared" si="941"/>
        <v/>
      </c>
      <c r="CZ55" s="69" t="str">
        <f t="shared" si="842"/>
        <v/>
      </c>
      <c r="DA55" s="67" t="str">
        <f t="shared" si="843"/>
        <v/>
      </c>
      <c r="DB55" s="66" t="str">
        <f t="shared" si="844"/>
        <v/>
      </c>
      <c r="DC55" s="67" t="str">
        <f t="shared" si="845"/>
        <v/>
      </c>
      <c r="DD55" s="66" t="str">
        <f t="shared" si="942"/>
        <v/>
      </c>
      <c r="DE55" s="44"/>
      <c r="DF55" s="38"/>
    </row>
    <row r="56" spans="1:110" s="6" customFormat="1" ht="15.75" customHeight="1" x14ac:dyDescent="0.25">
      <c r="A56" s="73">
        <v>39</v>
      </c>
      <c r="B56" s="72" t="s">
        <v>113</v>
      </c>
      <c r="C56" s="66" t="s">
        <v>83</v>
      </c>
      <c r="D56" s="71">
        <f t="shared" ref="D56" si="947">SUM(H56,Y56,AP56,BG56,BX56,CO56)</f>
        <v>0</v>
      </c>
      <c r="E56" s="71">
        <f t="shared" ref="E56" si="948">SUM(P56,AG56,AX56,BO56,CF56,CW56)</f>
        <v>15</v>
      </c>
      <c r="F56" s="71">
        <f t="shared" ref="F56" si="949">SUM(Q56,AH56,AY56,BP56,CG56,CX56)</f>
        <v>0</v>
      </c>
      <c r="G56" s="44">
        <f t="shared" ref="G56" si="950">SUM(O56,X56,AF56,AO56,AW56,BF56,BN56,BW56,CE56,CN56,CV56,DE56)</f>
        <v>1</v>
      </c>
      <c r="H56" s="68"/>
      <c r="I56" s="67" t="str">
        <f t="shared" ref="I56" si="951">IF(O56&gt;0,H56/25,"")</f>
        <v/>
      </c>
      <c r="J56" s="69" t="str">
        <f t="shared" ref="J56" si="952">IF(O56&gt;0,H56/2,"")</f>
        <v/>
      </c>
      <c r="K56" s="67" t="str">
        <f t="shared" ref="K56" si="953">IF(O56&gt;0,J56/25,"")</f>
        <v/>
      </c>
      <c r="L56" s="66" t="str">
        <f t="shared" ref="L56" si="954">IF(O56&gt;0,N56-H56-J56,"")</f>
        <v/>
      </c>
      <c r="M56" s="67" t="str">
        <f t="shared" ref="M56" si="955">IF(O56&gt;0,L56/25,"")</f>
        <v/>
      </c>
      <c r="N56" s="66" t="str">
        <f t="shared" ref="N56" si="956">IF(O56&gt;0,O56*25,"")</f>
        <v/>
      </c>
      <c r="O56" s="44"/>
      <c r="P56" s="68"/>
      <c r="Q56" s="47"/>
      <c r="R56" s="67" t="str">
        <f t="shared" ref="R56" si="957">IF(X56&gt;0,SUM(P56:Q56)/25,"")</f>
        <v/>
      </c>
      <c r="S56" s="69" t="str">
        <f t="shared" si="782"/>
        <v/>
      </c>
      <c r="T56" s="67" t="str">
        <f t="shared" si="783"/>
        <v/>
      </c>
      <c r="U56" s="66" t="str">
        <f t="shared" si="784"/>
        <v/>
      </c>
      <c r="V56" s="67" t="str">
        <f t="shared" si="785"/>
        <v/>
      </c>
      <c r="W56" s="66" t="str">
        <f t="shared" ref="W56" si="958">IF(X56&gt;0,X56*25,"")</f>
        <v/>
      </c>
      <c r="X56" s="44"/>
      <c r="Y56" s="70"/>
      <c r="Z56" s="67" t="str">
        <f t="shared" si="903"/>
        <v/>
      </c>
      <c r="AA56" s="69" t="str">
        <f t="shared" si="904"/>
        <v/>
      </c>
      <c r="AB56" s="67" t="str">
        <f t="shared" si="905"/>
        <v/>
      </c>
      <c r="AC56" s="66" t="str">
        <f t="shared" si="906"/>
        <v/>
      </c>
      <c r="AD56" s="67" t="str">
        <f t="shared" si="907"/>
        <v/>
      </c>
      <c r="AE56" s="66" t="str">
        <f t="shared" si="908"/>
        <v/>
      </c>
      <c r="AF56" s="44"/>
      <c r="AG56" s="74"/>
      <c r="AH56" s="47"/>
      <c r="AI56" s="67" t="str">
        <f t="shared" si="909"/>
        <v/>
      </c>
      <c r="AJ56" s="69" t="str">
        <f t="shared" si="794"/>
        <v/>
      </c>
      <c r="AK56" s="67" t="str">
        <f t="shared" si="795"/>
        <v/>
      </c>
      <c r="AL56" s="66" t="str">
        <f t="shared" si="796"/>
        <v/>
      </c>
      <c r="AM56" s="67" t="str">
        <f t="shared" si="797"/>
        <v/>
      </c>
      <c r="AN56" s="66" t="str">
        <f t="shared" si="910"/>
        <v/>
      </c>
      <c r="AO56" s="44"/>
      <c r="AP56" s="70"/>
      <c r="AQ56" s="67" t="str">
        <f t="shared" si="911"/>
        <v/>
      </c>
      <c r="AR56" s="69" t="str">
        <f t="shared" si="912"/>
        <v/>
      </c>
      <c r="AS56" s="67" t="str">
        <f t="shared" si="913"/>
        <v/>
      </c>
      <c r="AT56" s="66" t="str">
        <f t="shared" si="914"/>
        <v/>
      </c>
      <c r="AU56" s="67" t="str">
        <f t="shared" si="915"/>
        <v/>
      </c>
      <c r="AV56" s="66" t="str">
        <f t="shared" si="916"/>
        <v/>
      </c>
      <c r="AW56" s="44"/>
      <c r="AX56" s="74">
        <v>15</v>
      </c>
      <c r="AY56" s="47"/>
      <c r="AZ56" s="67">
        <f t="shared" si="917"/>
        <v>0.6</v>
      </c>
      <c r="BA56" s="69">
        <f t="shared" si="806"/>
        <v>3</v>
      </c>
      <c r="BB56" s="67">
        <f t="shared" si="807"/>
        <v>0.12</v>
      </c>
      <c r="BC56" s="66">
        <f t="shared" si="808"/>
        <v>7</v>
      </c>
      <c r="BD56" s="67">
        <f t="shared" si="809"/>
        <v>0.28000000000000003</v>
      </c>
      <c r="BE56" s="66">
        <f t="shared" si="918"/>
        <v>25</v>
      </c>
      <c r="BF56" s="44">
        <v>1</v>
      </c>
      <c r="BG56" s="68"/>
      <c r="BH56" s="67" t="str">
        <f t="shared" si="919"/>
        <v/>
      </c>
      <c r="BI56" s="69" t="str">
        <f t="shared" si="920"/>
        <v/>
      </c>
      <c r="BJ56" s="67" t="str">
        <f t="shared" si="921"/>
        <v/>
      </c>
      <c r="BK56" s="66" t="str">
        <f t="shared" si="922"/>
        <v/>
      </c>
      <c r="BL56" s="67" t="str">
        <f t="shared" si="923"/>
        <v/>
      </c>
      <c r="BM56" s="66" t="str">
        <f t="shared" si="924"/>
        <v/>
      </c>
      <c r="BN56" s="44"/>
      <c r="BO56" s="68"/>
      <c r="BP56" s="47"/>
      <c r="BQ56" s="67" t="str">
        <f t="shared" si="925"/>
        <v/>
      </c>
      <c r="BR56" s="69" t="str">
        <f t="shared" si="818"/>
        <v/>
      </c>
      <c r="BS56" s="67" t="str">
        <f t="shared" si="819"/>
        <v/>
      </c>
      <c r="BT56" s="66" t="str">
        <f t="shared" si="820"/>
        <v/>
      </c>
      <c r="BU56" s="67" t="str">
        <f t="shared" si="821"/>
        <v/>
      </c>
      <c r="BV56" s="66" t="str">
        <f t="shared" si="926"/>
        <v/>
      </c>
      <c r="BW56" s="44"/>
      <c r="BX56" s="70"/>
      <c r="BY56" s="67" t="str">
        <f t="shared" si="927"/>
        <v/>
      </c>
      <c r="BZ56" s="69" t="str">
        <f t="shared" si="928"/>
        <v/>
      </c>
      <c r="CA56" s="67" t="str">
        <f t="shared" si="929"/>
        <v/>
      </c>
      <c r="CB56" s="66" t="str">
        <f t="shared" si="930"/>
        <v/>
      </c>
      <c r="CC56" s="67" t="str">
        <f t="shared" si="931"/>
        <v/>
      </c>
      <c r="CD56" s="66" t="str">
        <f t="shared" si="932"/>
        <v/>
      </c>
      <c r="CE56" s="44"/>
      <c r="CF56" s="74"/>
      <c r="CG56" s="47"/>
      <c r="CH56" s="67" t="str">
        <f t="shared" si="933"/>
        <v/>
      </c>
      <c r="CI56" s="69" t="str">
        <f t="shared" si="830"/>
        <v/>
      </c>
      <c r="CJ56" s="67" t="str">
        <f t="shared" si="831"/>
        <v/>
      </c>
      <c r="CK56" s="66" t="str">
        <f t="shared" si="832"/>
        <v/>
      </c>
      <c r="CL56" s="67" t="str">
        <f t="shared" si="833"/>
        <v/>
      </c>
      <c r="CM56" s="66" t="str">
        <f t="shared" si="934"/>
        <v/>
      </c>
      <c r="CN56" s="44"/>
      <c r="CO56" s="68"/>
      <c r="CP56" s="67" t="str">
        <f t="shared" si="935"/>
        <v/>
      </c>
      <c r="CQ56" s="69" t="str">
        <f t="shared" si="936"/>
        <v/>
      </c>
      <c r="CR56" s="67" t="str">
        <f t="shared" si="937"/>
        <v/>
      </c>
      <c r="CS56" s="66" t="str">
        <f t="shared" si="938"/>
        <v/>
      </c>
      <c r="CT56" s="67" t="str">
        <f t="shared" si="939"/>
        <v/>
      </c>
      <c r="CU56" s="66" t="str">
        <f t="shared" si="940"/>
        <v/>
      </c>
      <c r="CV56" s="44"/>
      <c r="CW56" s="68"/>
      <c r="CX56" s="47"/>
      <c r="CY56" s="67" t="str">
        <f t="shared" si="941"/>
        <v/>
      </c>
      <c r="CZ56" s="69" t="str">
        <f t="shared" si="842"/>
        <v/>
      </c>
      <c r="DA56" s="67" t="str">
        <f t="shared" si="843"/>
        <v/>
      </c>
      <c r="DB56" s="66" t="str">
        <f t="shared" si="844"/>
        <v/>
      </c>
      <c r="DC56" s="67" t="str">
        <f t="shared" si="845"/>
        <v/>
      </c>
      <c r="DD56" s="66" t="str">
        <f t="shared" si="942"/>
        <v/>
      </c>
      <c r="DE56" s="44"/>
      <c r="DF56" s="38"/>
    </row>
    <row r="57" spans="1:110" s="6" customFormat="1" ht="15.75" customHeight="1" x14ac:dyDescent="0.25">
      <c r="A57" s="73">
        <v>40</v>
      </c>
      <c r="B57" s="72" t="s">
        <v>114</v>
      </c>
      <c r="C57" s="66">
        <v>2</v>
      </c>
      <c r="D57" s="71">
        <f t="shared" si="771"/>
        <v>15</v>
      </c>
      <c r="E57" s="71">
        <f t="shared" si="772"/>
        <v>0</v>
      </c>
      <c r="F57" s="71">
        <f t="shared" si="773"/>
        <v>0</v>
      </c>
      <c r="G57" s="44">
        <f t="shared" si="774"/>
        <v>1</v>
      </c>
      <c r="H57" s="68"/>
      <c r="I57" s="67" t="str">
        <f t="shared" si="775"/>
        <v/>
      </c>
      <c r="J57" s="69" t="str">
        <f t="shared" si="776"/>
        <v/>
      </c>
      <c r="K57" s="67" t="str">
        <f t="shared" si="777"/>
        <v/>
      </c>
      <c r="L57" s="66" t="str">
        <f t="shared" si="778"/>
        <v/>
      </c>
      <c r="M57" s="67" t="str">
        <f t="shared" si="779"/>
        <v/>
      </c>
      <c r="N57" s="66" t="str">
        <f t="shared" si="780"/>
        <v/>
      </c>
      <c r="O57" s="44"/>
      <c r="P57" s="68"/>
      <c r="Q57" s="47"/>
      <c r="R57" s="67" t="str">
        <f t="shared" si="781"/>
        <v/>
      </c>
      <c r="S57" s="69" t="str">
        <f t="shared" si="782"/>
        <v/>
      </c>
      <c r="T57" s="67" t="str">
        <f t="shared" si="783"/>
        <v/>
      </c>
      <c r="U57" s="66" t="str">
        <f t="shared" si="784"/>
        <v/>
      </c>
      <c r="V57" s="67" t="str">
        <f t="shared" si="785"/>
        <v/>
      </c>
      <c r="W57" s="66" t="str">
        <f t="shared" si="786"/>
        <v/>
      </c>
      <c r="X57" s="44"/>
      <c r="Y57" s="70">
        <v>15</v>
      </c>
      <c r="Z57" s="67">
        <f t="shared" si="903"/>
        <v>0.6</v>
      </c>
      <c r="AA57" s="69">
        <f t="shared" si="904"/>
        <v>7.5</v>
      </c>
      <c r="AB57" s="67">
        <f t="shared" si="905"/>
        <v>0.3</v>
      </c>
      <c r="AC57" s="66">
        <f t="shared" si="906"/>
        <v>2.5</v>
      </c>
      <c r="AD57" s="67">
        <f t="shared" si="907"/>
        <v>0.1</v>
      </c>
      <c r="AE57" s="66">
        <f t="shared" si="908"/>
        <v>25</v>
      </c>
      <c r="AF57" s="44">
        <v>1</v>
      </c>
      <c r="AG57" s="74"/>
      <c r="AH57" s="47"/>
      <c r="AI57" s="67" t="str">
        <f t="shared" si="909"/>
        <v/>
      </c>
      <c r="AJ57" s="69" t="str">
        <f t="shared" si="794"/>
        <v/>
      </c>
      <c r="AK57" s="67" t="str">
        <f t="shared" si="795"/>
        <v/>
      </c>
      <c r="AL57" s="66" t="str">
        <f t="shared" si="796"/>
        <v/>
      </c>
      <c r="AM57" s="67" t="str">
        <f t="shared" si="797"/>
        <v/>
      </c>
      <c r="AN57" s="66" t="str">
        <f t="shared" si="910"/>
        <v/>
      </c>
      <c r="AO57" s="44"/>
      <c r="AP57" s="70"/>
      <c r="AQ57" s="67" t="str">
        <f t="shared" si="911"/>
        <v/>
      </c>
      <c r="AR57" s="69" t="str">
        <f t="shared" si="912"/>
        <v/>
      </c>
      <c r="AS57" s="67" t="str">
        <f t="shared" si="913"/>
        <v/>
      </c>
      <c r="AT57" s="66" t="str">
        <f t="shared" si="914"/>
        <v/>
      </c>
      <c r="AU57" s="67" t="str">
        <f t="shared" si="915"/>
        <v/>
      </c>
      <c r="AV57" s="66" t="str">
        <f t="shared" si="916"/>
        <v/>
      </c>
      <c r="AW57" s="44"/>
      <c r="AX57" s="74"/>
      <c r="AY57" s="47"/>
      <c r="AZ57" s="67" t="str">
        <f t="shared" si="917"/>
        <v/>
      </c>
      <c r="BA57" s="69" t="str">
        <f t="shared" si="806"/>
        <v/>
      </c>
      <c r="BB57" s="67" t="str">
        <f t="shared" si="807"/>
        <v/>
      </c>
      <c r="BC57" s="66" t="str">
        <f t="shared" si="808"/>
        <v/>
      </c>
      <c r="BD57" s="67" t="str">
        <f t="shared" si="809"/>
        <v/>
      </c>
      <c r="BE57" s="66" t="str">
        <f t="shared" si="918"/>
        <v/>
      </c>
      <c r="BF57" s="44"/>
      <c r="BG57" s="68"/>
      <c r="BH57" s="67" t="str">
        <f t="shared" si="919"/>
        <v/>
      </c>
      <c r="BI57" s="69" t="str">
        <f t="shared" si="920"/>
        <v/>
      </c>
      <c r="BJ57" s="67" t="str">
        <f t="shared" si="921"/>
        <v/>
      </c>
      <c r="BK57" s="66" t="str">
        <f t="shared" si="922"/>
        <v/>
      </c>
      <c r="BL57" s="67" t="str">
        <f t="shared" si="923"/>
        <v/>
      </c>
      <c r="BM57" s="66" t="str">
        <f t="shared" si="924"/>
        <v/>
      </c>
      <c r="BN57" s="44"/>
      <c r="BO57" s="68"/>
      <c r="BP57" s="47"/>
      <c r="BQ57" s="67" t="str">
        <f t="shared" si="925"/>
        <v/>
      </c>
      <c r="BR57" s="69" t="str">
        <f t="shared" si="818"/>
        <v/>
      </c>
      <c r="BS57" s="67" t="str">
        <f t="shared" si="819"/>
        <v/>
      </c>
      <c r="BT57" s="66" t="str">
        <f t="shared" si="820"/>
        <v/>
      </c>
      <c r="BU57" s="67" t="str">
        <f t="shared" si="821"/>
        <v/>
      </c>
      <c r="BV57" s="66" t="str">
        <f t="shared" si="926"/>
        <v/>
      </c>
      <c r="BW57" s="44"/>
      <c r="BX57" s="70"/>
      <c r="BY57" s="67" t="str">
        <f t="shared" si="927"/>
        <v/>
      </c>
      <c r="BZ57" s="69" t="str">
        <f t="shared" si="928"/>
        <v/>
      </c>
      <c r="CA57" s="67" t="str">
        <f t="shared" si="929"/>
        <v/>
      </c>
      <c r="CB57" s="66" t="str">
        <f t="shared" si="930"/>
        <v/>
      </c>
      <c r="CC57" s="67" t="str">
        <f t="shared" si="931"/>
        <v/>
      </c>
      <c r="CD57" s="66" t="str">
        <f t="shared" si="932"/>
        <v/>
      </c>
      <c r="CE57" s="44"/>
      <c r="CF57" s="74"/>
      <c r="CG57" s="47"/>
      <c r="CH57" s="67" t="str">
        <f t="shared" si="933"/>
        <v/>
      </c>
      <c r="CI57" s="69" t="str">
        <f t="shared" si="830"/>
        <v/>
      </c>
      <c r="CJ57" s="67" t="str">
        <f t="shared" si="831"/>
        <v/>
      </c>
      <c r="CK57" s="66" t="str">
        <f t="shared" si="832"/>
        <v/>
      </c>
      <c r="CL57" s="67" t="str">
        <f t="shared" si="833"/>
        <v/>
      </c>
      <c r="CM57" s="66" t="str">
        <f t="shared" si="934"/>
        <v/>
      </c>
      <c r="CN57" s="44"/>
      <c r="CO57" s="68"/>
      <c r="CP57" s="67" t="str">
        <f t="shared" si="935"/>
        <v/>
      </c>
      <c r="CQ57" s="69" t="str">
        <f t="shared" si="936"/>
        <v/>
      </c>
      <c r="CR57" s="67" t="str">
        <f t="shared" si="937"/>
        <v/>
      </c>
      <c r="CS57" s="66" t="str">
        <f t="shared" si="938"/>
        <v/>
      </c>
      <c r="CT57" s="67" t="str">
        <f t="shared" si="939"/>
        <v/>
      </c>
      <c r="CU57" s="66" t="str">
        <f t="shared" si="940"/>
        <v/>
      </c>
      <c r="CV57" s="44"/>
      <c r="CW57" s="68"/>
      <c r="CX57" s="47"/>
      <c r="CY57" s="67" t="str">
        <f t="shared" si="941"/>
        <v/>
      </c>
      <c r="CZ57" s="69" t="str">
        <f t="shared" si="842"/>
        <v/>
      </c>
      <c r="DA57" s="67" t="str">
        <f t="shared" si="843"/>
        <v/>
      </c>
      <c r="DB57" s="66" t="str">
        <f t="shared" si="844"/>
        <v/>
      </c>
      <c r="DC57" s="67" t="str">
        <f t="shared" si="845"/>
        <v/>
      </c>
      <c r="DD57" s="66" t="str">
        <f t="shared" si="942"/>
        <v/>
      </c>
      <c r="DE57" s="44"/>
      <c r="DF57" s="38"/>
    </row>
    <row r="58" spans="1:110" s="6" customFormat="1" ht="15.75" customHeight="1" x14ac:dyDescent="0.25">
      <c r="A58" s="73">
        <v>41</v>
      </c>
      <c r="B58" s="72" t="s">
        <v>115</v>
      </c>
      <c r="C58" s="66" t="s">
        <v>83</v>
      </c>
      <c r="D58" s="71">
        <f t="shared" ref="D58" si="959">SUM(H58,Y58,AP58,BG58,BX58,CO58)</f>
        <v>0</v>
      </c>
      <c r="E58" s="71">
        <f t="shared" ref="E58" si="960">SUM(P58,AG58,AX58,BO58,CF58,CW58)</f>
        <v>15</v>
      </c>
      <c r="F58" s="71">
        <f t="shared" ref="F58" si="961">SUM(Q58,AH58,AY58,BP58,CG58,CX58)</f>
        <v>0</v>
      </c>
      <c r="G58" s="44">
        <f t="shared" ref="G58" si="962">SUM(O58,X58,AF58,AO58,AW58,BF58,BN58,BW58,CE58,CN58,CV58,DE58)</f>
        <v>1</v>
      </c>
      <c r="H58" s="68"/>
      <c r="I58" s="67" t="str">
        <f t="shared" ref="I58" si="963">IF(O58&gt;0,H58/25,"")</f>
        <v/>
      </c>
      <c r="J58" s="69" t="str">
        <f t="shared" ref="J58" si="964">IF(O58&gt;0,H58/2,"")</f>
        <v/>
      </c>
      <c r="K58" s="67" t="str">
        <f t="shared" ref="K58" si="965">IF(O58&gt;0,J58/25,"")</f>
        <v/>
      </c>
      <c r="L58" s="66" t="str">
        <f t="shared" ref="L58" si="966">IF(O58&gt;0,N58-H58-J58,"")</f>
        <v/>
      </c>
      <c r="M58" s="67" t="str">
        <f t="shared" ref="M58" si="967">IF(O58&gt;0,L58/25,"")</f>
        <v/>
      </c>
      <c r="N58" s="66" t="str">
        <f t="shared" ref="N58" si="968">IF(O58&gt;0,O58*25,"")</f>
        <v/>
      </c>
      <c r="O58" s="44"/>
      <c r="P58" s="68"/>
      <c r="Q58" s="47"/>
      <c r="R58" s="67" t="str">
        <f t="shared" ref="R58" si="969">IF(X58&gt;0,SUM(P58:Q58)/25,"")</f>
        <v/>
      </c>
      <c r="S58" s="69" t="str">
        <f t="shared" si="782"/>
        <v/>
      </c>
      <c r="T58" s="67" t="str">
        <f t="shared" si="783"/>
        <v/>
      </c>
      <c r="U58" s="66" t="str">
        <f t="shared" si="784"/>
        <v/>
      </c>
      <c r="V58" s="67" t="str">
        <f t="shared" si="785"/>
        <v/>
      </c>
      <c r="W58" s="66" t="str">
        <f t="shared" ref="W58" si="970">IF(X58&gt;0,X58*25,"")</f>
        <v/>
      </c>
      <c r="X58" s="44"/>
      <c r="Y58" s="70"/>
      <c r="Z58" s="67" t="str">
        <f t="shared" si="903"/>
        <v/>
      </c>
      <c r="AA58" s="69" t="str">
        <f t="shared" si="904"/>
        <v/>
      </c>
      <c r="AB58" s="67" t="str">
        <f t="shared" si="905"/>
        <v/>
      </c>
      <c r="AC58" s="66" t="str">
        <f t="shared" si="906"/>
        <v/>
      </c>
      <c r="AD58" s="67" t="str">
        <f t="shared" si="907"/>
        <v/>
      </c>
      <c r="AE58" s="66" t="str">
        <f t="shared" si="908"/>
        <v/>
      </c>
      <c r="AF58" s="44"/>
      <c r="AG58" s="74">
        <v>15</v>
      </c>
      <c r="AH58" s="47"/>
      <c r="AI58" s="67">
        <f t="shared" si="909"/>
        <v>0.6</v>
      </c>
      <c r="AJ58" s="69">
        <f t="shared" si="794"/>
        <v>3</v>
      </c>
      <c r="AK58" s="67">
        <f t="shared" si="795"/>
        <v>0.12</v>
      </c>
      <c r="AL58" s="66">
        <f t="shared" si="796"/>
        <v>7</v>
      </c>
      <c r="AM58" s="67">
        <f t="shared" si="797"/>
        <v>0.28000000000000003</v>
      </c>
      <c r="AN58" s="66">
        <f t="shared" si="910"/>
        <v>25</v>
      </c>
      <c r="AO58" s="44">
        <v>1</v>
      </c>
      <c r="AP58" s="70"/>
      <c r="AQ58" s="67" t="str">
        <f t="shared" si="911"/>
        <v/>
      </c>
      <c r="AR58" s="69" t="str">
        <f t="shared" si="912"/>
        <v/>
      </c>
      <c r="AS58" s="67" t="str">
        <f t="shared" si="913"/>
        <v/>
      </c>
      <c r="AT58" s="66" t="str">
        <f t="shared" si="914"/>
        <v/>
      </c>
      <c r="AU58" s="67" t="str">
        <f t="shared" si="915"/>
        <v/>
      </c>
      <c r="AV58" s="66" t="str">
        <f t="shared" si="916"/>
        <v/>
      </c>
      <c r="AW58" s="44"/>
      <c r="AX58" s="74"/>
      <c r="AY58" s="47"/>
      <c r="AZ58" s="67" t="str">
        <f t="shared" si="917"/>
        <v/>
      </c>
      <c r="BA58" s="69" t="str">
        <f t="shared" si="806"/>
        <v/>
      </c>
      <c r="BB58" s="67" t="str">
        <f t="shared" si="807"/>
        <v/>
      </c>
      <c r="BC58" s="66" t="str">
        <f t="shared" si="808"/>
        <v/>
      </c>
      <c r="BD58" s="67" t="str">
        <f t="shared" si="809"/>
        <v/>
      </c>
      <c r="BE58" s="66" t="str">
        <f t="shared" si="918"/>
        <v/>
      </c>
      <c r="BF58" s="44"/>
      <c r="BG58" s="68"/>
      <c r="BH58" s="67" t="str">
        <f t="shared" si="919"/>
        <v/>
      </c>
      <c r="BI58" s="69" t="str">
        <f t="shared" si="920"/>
        <v/>
      </c>
      <c r="BJ58" s="67" t="str">
        <f t="shared" si="921"/>
        <v/>
      </c>
      <c r="BK58" s="66" t="str">
        <f t="shared" si="922"/>
        <v/>
      </c>
      <c r="BL58" s="67" t="str">
        <f t="shared" si="923"/>
        <v/>
      </c>
      <c r="BM58" s="66" t="str">
        <f t="shared" si="924"/>
        <v/>
      </c>
      <c r="BN58" s="44"/>
      <c r="BO58" s="68"/>
      <c r="BP58" s="47"/>
      <c r="BQ58" s="67" t="str">
        <f t="shared" si="925"/>
        <v/>
      </c>
      <c r="BR58" s="69" t="str">
        <f t="shared" si="818"/>
        <v/>
      </c>
      <c r="BS58" s="67" t="str">
        <f t="shared" si="819"/>
        <v/>
      </c>
      <c r="BT58" s="66" t="str">
        <f t="shared" si="820"/>
        <v/>
      </c>
      <c r="BU58" s="67" t="str">
        <f t="shared" si="821"/>
        <v/>
      </c>
      <c r="BV58" s="66" t="str">
        <f t="shared" si="926"/>
        <v/>
      </c>
      <c r="BW58" s="44"/>
      <c r="BX58" s="70"/>
      <c r="BY58" s="67" t="str">
        <f t="shared" si="927"/>
        <v/>
      </c>
      <c r="BZ58" s="69" t="str">
        <f t="shared" si="928"/>
        <v/>
      </c>
      <c r="CA58" s="67" t="str">
        <f t="shared" si="929"/>
        <v/>
      </c>
      <c r="CB58" s="66" t="str">
        <f t="shared" si="930"/>
        <v/>
      </c>
      <c r="CC58" s="67" t="str">
        <f t="shared" si="931"/>
        <v/>
      </c>
      <c r="CD58" s="66" t="str">
        <f t="shared" si="932"/>
        <v/>
      </c>
      <c r="CE58" s="44"/>
      <c r="CF58" s="74"/>
      <c r="CG58" s="47"/>
      <c r="CH58" s="67" t="str">
        <f t="shared" si="933"/>
        <v/>
      </c>
      <c r="CI58" s="69" t="str">
        <f t="shared" si="830"/>
        <v/>
      </c>
      <c r="CJ58" s="67" t="str">
        <f t="shared" si="831"/>
        <v/>
      </c>
      <c r="CK58" s="66" t="str">
        <f t="shared" si="832"/>
        <v/>
      </c>
      <c r="CL58" s="67" t="str">
        <f t="shared" si="833"/>
        <v/>
      </c>
      <c r="CM58" s="66" t="str">
        <f t="shared" si="934"/>
        <v/>
      </c>
      <c r="CN58" s="44"/>
      <c r="CO58" s="68"/>
      <c r="CP58" s="67" t="str">
        <f t="shared" si="935"/>
        <v/>
      </c>
      <c r="CQ58" s="69" t="str">
        <f t="shared" si="936"/>
        <v/>
      </c>
      <c r="CR58" s="67" t="str">
        <f t="shared" si="937"/>
        <v/>
      </c>
      <c r="CS58" s="66" t="str">
        <f t="shared" si="938"/>
        <v/>
      </c>
      <c r="CT58" s="67" t="str">
        <f t="shared" si="939"/>
        <v/>
      </c>
      <c r="CU58" s="66" t="str">
        <f t="shared" si="940"/>
        <v/>
      </c>
      <c r="CV58" s="44"/>
      <c r="CW58" s="68"/>
      <c r="CX58" s="47"/>
      <c r="CY58" s="67" t="str">
        <f t="shared" si="941"/>
        <v/>
      </c>
      <c r="CZ58" s="69" t="str">
        <f t="shared" si="842"/>
        <v/>
      </c>
      <c r="DA58" s="67" t="str">
        <f t="shared" si="843"/>
        <v/>
      </c>
      <c r="DB58" s="66" t="str">
        <f t="shared" si="844"/>
        <v/>
      </c>
      <c r="DC58" s="67" t="str">
        <f t="shared" si="845"/>
        <v/>
      </c>
      <c r="DD58" s="66" t="str">
        <f t="shared" si="942"/>
        <v/>
      </c>
      <c r="DE58" s="44"/>
      <c r="DF58" s="38"/>
    </row>
    <row r="59" spans="1:110" s="6" customFormat="1" ht="15.75" customHeight="1" x14ac:dyDescent="0.25">
      <c r="A59" s="73">
        <v>42</v>
      </c>
      <c r="B59" s="72" t="s">
        <v>116</v>
      </c>
      <c r="C59" s="66">
        <v>4</v>
      </c>
      <c r="D59" s="71">
        <f t="shared" si="771"/>
        <v>15</v>
      </c>
      <c r="E59" s="71">
        <f t="shared" si="772"/>
        <v>0</v>
      </c>
      <c r="F59" s="71">
        <f t="shared" si="773"/>
        <v>0</v>
      </c>
      <c r="G59" s="44">
        <f t="shared" si="774"/>
        <v>2</v>
      </c>
      <c r="H59" s="68"/>
      <c r="I59" s="67" t="str">
        <f t="shared" si="775"/>
        <v/>
      </c>
      <c r="J59" s="69" t="str">
        <f t="shared" si="776"/>
        <v/>
      </c>
      <c r="K59" s="67" t="str">
        <f t="shared" si="777"/>
        <v/>
      </c>
      <c r="L59" s="66" t="str">
        <f t="shared" si="778"/>
        <v/>
      </c>
      <c r="M59" s="67" t="str">
        <f t="shared" si="779"/>
        <v/>
      </c>
      <c r="N59" s="66" t="str">
        <f t="shared" si="780"/>
        <v/>
      </c>
      <c r="O59" s="44"/>
      <c r="P59" s="74"/>
      <c r="Q59" s="47"/>
      <c r="R59" s="67" t="str">
        <f t="shared" si="781"/>
        <v/>
      </c>
      <c r="S59" s="69" t="str">
        <f t="shared" si="782"/>
        <v/>
      </c>
      <c r="T59" s="67" t="str">
        <f t="shared" si="783"/>
        <v/>
      </c>
      <c r="U59" s="66" t="str">
        <f t="shared" si="784"/>
        <v/>
      </c>
      <c r="V59" s="67" t="str">
        <f t="shared" si="785"/>
        <v/>
      </c>
      <c r="W59" s="66" t="str">
        <f t="shared" si="786"/>
        <v/>
      </c>
      <c r="X59" s="44"/>
      <c r="Y59" s="70"/>
      <c r="Z59" s="67" t="str">
        <f t="shared" si="903"/>
        <v/>
      </c>
      <c r="AA59" s="69" t="str">
        <f t="shared" si="904"/>
        <v/>
      </c>
      <c r="AB59" s="67" t="str">
        <f t="shared" si="905"/>
        <v/>
      </c>
      <c r="AC59" s="66" t="str">
        <f t="shared" si="906"/>
        <v/>
      </c>
      <c r="AD59" s="67" t="str">
        <f t="shared" si="907"/>
        <v/>
      </c>
      <c r="AE59" s="66" t="str">
        <f t="shared" si="908"/>
        <v/>
      </c>
      <c r="AF59" s="44"/>
      <c r="AG59" s="74"/>
      <c r="AH59" s="47"/>
      <c r="AI59" s="67" t="str">
        <f t="shared" si="909"/>
        <v/>
      </c>
      <c r="AJ59" s="69" t="str">
        <f t="shared" si="794"/>
        <v/>
      </c>
      <c r="AK59" s="67" t="str">
        <f t="shared" si="795"/>
        <v/>
      </c>
      <c r="AL59" s="66" t="str">
        <f t="shared" si="796"/>
        <v/>
      </c>
      <c r="AM59" s="67" t="str">
        <f t="shared" si="797"/>
        <v/>
      </c>
      <c r="AN59" s="66" t="str">
        <f t="shared" si="910"/>
        <v/>
      </c>
      <c r="AO59" s="44"/>
      <c r="AP59" s="68"/>
      <c r="AQ59" s="67" t="str">
        <f t="shared" si="911"/>
        <v/>
      </c>
      <c r="AR59" s="69" t="str">
        <f t="shared" si="912"/>
        <v/>
      </c>
      <c r="AS59" s="67" t="str">
        <f t="shared" si="913"/>
        <v/>
      </c>
      <c r="AT59" s="66" t="str">
        <f t="shared" si="914"/>
        <v/>
      </c>
      <c r="AU59" s="67" t="str">
        <f t="shared" si="915"/>
        <v/>
      </c>
      <c r="AV59" s="66" t="str">
        <f t="shared" si="916"/>
        <v/>
      </c>
      <c r="AW59" s="44"/>
      <c r="AX59" s="74"/>
      <c r="AY59" s="47"/>
      <c r="AZ59" s="67" t="str">
        <f t="shared" si="917"/>
        <v/>
      </c>
      <c r="BA59" s="69" t="str">
        <f t="shared" si="806"/>
        <v/>
      </c>
      <c r="BB59" s="67" t="str">
        <f t="shared" si="807"/>
        <v/>
      </c>
      <c r="BC59" s="66" t="str">
        <f t="shared" si="808"/>
        <v/>
      </c>
      <c r="BD59" s="67" t="str">
        <f t="shared" si="809"/>
        <v/>
      </c>
      <c r="BE59" s="66" t="str">
        <f t="shared" si="918"/>
        <v/>
      </c>
      <c r="BF59" s="44"/>
      <c r="BG59" s="68">
        <v>15</v>
      </c>
      <c r="BH59" s="67">
        <f t="shared" si="919"/>
        <v>0.6</v>
      </c>
      <c r="BI59" s="69">
        <f t="shared" si="920"/>
        <v>7.5</v>
      </c>
      <c r="BJ59" s="67">
        <f t="shared" si="921"/>
        <v>0.3</v>
      </c>
      <c r="BK59" s="66">
        <f t="shared" si="922"/>
        <v>27.5</v>
      </c>
      <c r="BL59" s="67">
        <f t="shared" si="923"/>
        <v>1.1000000000000001</v>
      </c>
      <c r="BM59" s="66">
        <f t="shared" si="924"/>
        <v>50</v>
      </c>
      <c r="BN59" s="44">
        <v>2</v>
      </c>
      <c r="BO59" s="68"/>
      <c r="BP59" s="47"/>
      <c r="BQ59" s="67" t="str">
        <f t="shared" si="925"/>
        <v/>
      </c>
      <c r="BR59" s="69" t="str">
        <f t="shared" si="818"/>
        <v/>
      </c>
      <c r="BS59" s="67" t="str">
        <f t="shared" si="819"/>
        <v/>
      </c>
      <c r="BT59" s="66" t="str">
        <f t="shared" si="820"/>
        <v/>
      </c>
      <c r="BU59" s="67" t="str">
        <f t="shared" si="821"/>
        <v/>
      </c>
      <c r="BV59" s="66" t="str">
        <f t="shared" si="926"/>
        <v/>
      </c>
      <c r="BW59" s="44"/>
      <c r="BX59" s="70"/>
      <c r="BY59" s="67" t="str">
        <f t="shared" si="927"/>
        <v/>
      </c>
      <c r="BZ59" s="69" t="str">
        <f t="shared" si="928"/>
        <v/>
      </c>
      <c r="CA59" s="67" t="str">
        <f t="shared" si="929"/>
        <v/>
      </c>
      <c r="CB59" s="66" t="str">
        <f t="shared" si="930"/>
        <v/>
      </c>
      <c r="CC59" s="67" t="str">
        <f t="shared" si="931"/>
        <v/>
      </c>
      <c r="CD59" s="66" t="str">
        <f t="shared" si="932"/>
        <v/>
      </c>
      <c r="CE59" s="44"/>
      <c r="CF59" s="74"/>
      <c r="CG59" s="47"/>
      <c r="CH59" s="67" t="str">
        <f t="shared" si="933"/>
        <v/>
      </c>
      <c r="CI59" s="69" t="str">
        <f t="shared" si="830"/>
        <v/>
      </c>
      <c r="CJ59" s="67" t="str">
        <f t="shared" si="831"/>
        <v/>
      </c>
      <c r="CK59" s="66" t="str">
        <f t="shared" si="832"/>
        <v/>
      </c>
      <c r="CL59" s="67" t="str">
        <f t="shared" si="833"/>
        <v/>
      </c>
      <c r="CM59" s="66" t="str">
        <f t="shared" si="934"/>
        <v/>
      </c>
      <c r="CN59" s="44"/>
      <c r="CO59" s="68"/>
      <c r="CP59" s="67" t="str">
        <f t="shared" si="935"/>
        <v/>
      </c>
      <c r="CQ59" s="69" t="str">
        <f t="shared" si="936"/>
        <v/>
      </c>
      <c r="CR59" s="67" t="str">
        <f t="shared" si="937"/>
        <v/>
      </c>
      <c r="CS59" s="66" t="str">
        <f t="shared" si="938"/>
        <v/>
      </c>
      <c r="CT59" s="67" t="str">
        <f t="shared" si="939"/>
        <v/>
      </c>
      <c r="CU59" s="66" t="str">
        <f t="shared" si="940"/>
        <v/>
      </c>
      <c r="CV59" s="44"/>
      <c r="CW59" s="68"/>
      <c r="CX59" s="47"/>
      <c r="CY59" s="67" t="str">
        <f t="shared" si="941"/>
        <v/>
      </c>
      <c r="CZ59" s="69" t="str">
        <f t="shared" si="842"/>
        <v/>
      </c>
      <c r="DA59" s="67" t="str">
        <f t="shared" si="843"/>
        <v/>
      </c>
      <c r="DB59" s="66" t="str">
        <f t="shared" si="844"/>
        <v/>
      </c>
      <c r="DC59" s="67" t="str">
        <f t="shared" si="845"/>
        <v/>
      </c>
      <c r="DD59" s="66" t="str">
        <f t="shared" si="942"/>
        <v/>
      </c>
      <c r="DE59" s="44"/>
      <c r="DF59" s="38"/>
    </row>
    <row r="60" spans="1:110" s="6" customFormat="1" ht="15.75" customHeight="1" x14ac:dyDescent="0.25">
      <c r="A60" s="73">
        <v>43</v>
      </c>
      <c r="B60" s="72" t="s">
        <v>117</v>
      </c>
      <c r="C60" s="66" t="s">
        <v>83</v>
      </c>
      <c r="D60" s="71">
        <f t="shared" ref="D60" si="971">SUM(H60,Y60,AP60,BG60,BX60,CO60)</f>
        <v>0</v>
      </c>
      <c r="E60" s="71">
        <f t="shared" ref="E60" si="972">SUM(P60,AG60,AX60,BO60,CF60,CW60)</f>
        <v>15</v>
      </c>
      <c r="F60" s="71">
        <f t="shared" ref="F60" si="973">SUM(Q60,AH60,AY60,BP60,CG60,CX60)</f>
        <v>0</v>
      </c>
      <c r="G60" s="44">
        <f t="shared" ref="G60" si="974">SUM(O60,X60,AF60,AO60,AW60,BF60,BN60,BW60,CE60,CN60,CV60,DE60)</f>
        <v>2</v>
      </c>
      <c r="H60" s="68"/>
      <c r="I60" s="67" t="str">
        <f t="shared" ref="I60" si="975">IF(O60&gt;0,H60/25,"")</f>
        <v/>
      </c>
      <c r="J60" s="69" t="str">
        <f t="shared" ref="J60" si="976">IF(O60&gt;0,H60/2,"")</f>
        <v/>
      </c>
      <c r="K60" s="67" t="str">
        <f t="shared" ref="K60" si="977">IF(O60&gt;0,J60/25,"")</f>
        <v/>
      </c>
      <c r="L60" s="66" t="str">
        <f t="shared" ref="L60" si="978">IF(O60&gt;0,N60-H60-J60,"")</f>
        <v/>
      </c>
      <c r="M60" s="67" t="str">
        <f t="shared" ref="M60" si="979">IF(O60&gt;0,L60/25,"")</f>
        <v/>
      </c>
      <c r="N60" s="66" t="str">
        <f t="shared" ref="N60" si="980">IF(O60&gt;0,O60*25,"")</f>
        <v/>
      </c>
      <c r="O60" s="44"/>
      <c r="P60" s="74"/>
      <c r="Q60" s="47"/>
      <c r="R60" s="67" t="str">
        <f t="shared" ref="R60" si="981">IF(X60&gt;0,SUM(P60:Q60)/25,"")</f>
        <v/>
      </c>
      <c r="S60" s="69" t="str">
        <f t="shared" si="782"/>
        <v/>
      </c>
      <c r="T60" s="67" t="str">
        <f t="shared" si="783"/>
        <v/>
      </c>
      <c r="U60" s="66" t="str">
        <f t="shared" si="784"/>
        <v/>
      </c>
      <c r="V60" s="67" t="str">
        <f t="shared" si="785"/>
        <v/>
      </c>
      <c r="W60" s="66" t="str">
        <f t="shared" ref="W60" si="982">IF(X60&gt;0,X60*25,"")</f>
        <v/>
      </c>
      <c r="X60" s="44"/>
      <c r="Y60" s="70"/>
      <c r="Z60" s="67" t="str">
        <f t="shared" ref="Z60" si="983">IF(AF60&gt;0,Y60/25,"")</f>
        <v/>
      </c>
      <c r="AA60" s="69" t="str">
        <f t="shared" ref="AA60" si="984">IF(AF60&gt;0,Y60/2,"")</f>
        <v/>
      </c>
      <c r="AB60" s="67" t="str">
        <f t="shared" ref="AB60" si="985">IF(AF60&gt;0,AA60/25,"")</f>
        <v/>
      </c>
      <c r="AC60" s="66" t="str">
        <f t="shared" ref="AC60" si="986">IF(AF60&gt;0,AE60-Y60-AA60,"")</f>
        <v/>
      </c>
      <c r="AD60" s="67" t="str">
        <f t="shared" ref="AD60" si="987">IF(AF60&gt;0,AC60/25,"")</f>
        <v/>
      </c>
      <c r="AE60" s="66" t="str">
        <f t="shared" ref="AE60" si="988">IF(AF60&gt;0,AF60*25,"")</f>
        <v/>
      </c>
      <c r="AF60" s="44"/>
      <c r="AG60" s="74"/>
      <c r="AH60" s="47"/>
      <c r="AI60" s="67" t="str">
        <f t="shared" ref="AI60" si="989">IF(AO60&gt;0,SUM(AG60:AH60)/25,"")</f>
        <v/>
      </c>
      <c r="AJ60" s="69" t="str">
        <f t="shared" si="794"/>
        <v/>
      </c>
      <c r="AK60" s="67" t="str">
        <f t="shared" si="795"/>
        <v/>
      </c>
      <c r="AL60" s="66" t="str">
        <f t="shared" si="796"/>
        <v/>
      </c>
      <c r="AM60" s="67" t="str">
        <f t="shared" si="797"/>
        <v/>
      </c>
      <c r="AN60" s="66" t="str">
        <f t="shared" ref="AN60" si="990">IF(AO60&gt;0,AO60*25,"")</f>
        <v/>
      </c>
      <c r="AO60" s="44"/>
      <c r="AP60" s="68"/>
      <c r="AQ60" s="67" t="str">
        <f t="shared" si="911"/>
        <v/>
      </c>
      <c r="AR60" s="69" t="str">
        <f t="shared" si="912"/>
        <v/>
      </c>
      <c r="AS60" s="67" t="str">
        <f t="shared" si="913"/>
        <v/>
      </c>
      <c r="AT60" s="66" t="str">
        <f t="shared" si="914"/>
        <v/>
      </c>
      <c r="AU60" s="67" t="str">
        <f t="shared" si="915"/>
        <v/>
      </c>
      <c r="AV60" s="66" t="str">
        <f t="shared" si="916"/>
        <v/>
      </c>
      <c r="AW60" s="44"/>
      <c r="AX60" s="74"/>
      <c r="AY60" s="47"/>
      <c r="AZ60" s="67" t="str">
        <f t="shared" ref="AZ60" si="991">IF(BF60&gt;0,SUM(AX60:AY60)/25,"")</f>
        <v/>
      </c>
      <c r="BA60" s="69" t="str">
        <f t="shared" si="806"/>
        <v/>
      </c>
      <c r="BB60" s="67" t="str">
        <f t="shared" si="807"/>
        <v/>
      </c>
      <c r="BC60" s="66" t="str">
        <f t="shared" si="808"/>
        <v/>
      </c>
      <c r="BD60" s="67" t="str">
        <f t="shared" si="809"/>
        <v/>
      </c>
      <c r="BE60" s="66" t="str">
        <f t="shared" ref="BE60" si="992">IF(BF60&gt;0,BF60*25,"")</f>
        <v/>
      </c>
      <c r="BF60" s="44"/>
      <c r="BG60" s="68"/>
      <c r="BH60" s="67" t="str">
        <f t="shared" si="919"/>
        <v/>
      </c>
      <c r="BI60" s="69" t="str">
        <f t="shared" si="920"/>
        <v/>
      </c>
      <c r="BJ60" s="67" t="str">
        <f t="shared" si="921"/>
        <v/>
      </c>
      <c r="BK60" s="66" t="str">
        <f t="shared" si="922"/>
        <v/>
      </c>
      <c r="BL60" s="67" t="str">
        <f t="shared" si="923"/>
        <v/>
      </c>
      <c r="BM60" s="66" t="str">
        <f t="shared" si="924"/>
        <v/>
      </c>
      <c r="BN60" s="44"/>
      <c r="BO60" s="68">
        <v>15</v>
      </c>
      <c r="BP60" s="47"/>
      <c r="BQ60" s="67">
        <f t="shared" si="925"/>
        <v>0.6</v>
      </c>
      <c r="BR60" s="69">
        <f t="shared" si="818"/>
        <v>3</v>
      </c>
      <c r="BS60" s="67">
        <f t="shared" si="819"/>
        <v>0.12</v>
      </c>
      <c r="BT60" s="66">
        <f t="shared" si="820"/>
        <v>32</v>
      </c>
      <c r="BU60" s="67">
        <f t="shared" si="821"/>
        <v>1.28</v>
      </c>
      <c r="BV60" s="66">
        <f t="shared" si="926"/>
        <v>50</v>
      </c>
      <c r="BW60" s="44">
        <v>2</v>
      </c>
      <c r="BX60" s="70"/>
      <c r="BY60" s="67" t="str">
        <f t="shared" ref="BY60" si="993">IF(CE60&gt;0,BX60/25,"")</f>
        <v/>
      </c>
      <c r="BZ60" s="69" t="str">
        <f t="shared" ref="BZ60" si="994">IF(CE60&gt;0,BX60/2,"")</f>
        <v/>
      </c>
      <c r="CA60" s="67" t="str">
        <f t="shared" ref="CA60" si="995">IF(CE60&gt;0,BZ60/25,"")</f>
        <v/>
      </c>
      <c r="CB60" s="66" t="str">
        <f t="shared" ref="CB60" si="996">IF(CE60&gt;0,CD60-BX60-BZ60,"")</f>
        <v/>
      </c>
      <c r="CC60" s="67" t="str">
        <f t="shared" ref="CC60" si="997">IF(CE60&gt;0,CB60/25,"")</f>
        <v/>
      </c>
      <c r="CD60" s="66" t="str">
        <f t="shared" ref="CD60" si="998">IF(CE60&gt;0,CE60*25,"")</f>
        <v/>
      </c>
      <c r="CE60" s="44"/>
      <c r="CF60" s="74"/>
      <c r="CG60" s="47"/>
      <c r="CH60" s="67" t="str">
        <f t="shared" si="933"/>
        <v/>
      </c>
      <c r="CI60" s="69" t="str">
        <f t="shared" si="830"/>
        <v/>
      </c>
      <c r="CJ60" s="67" t="str">
        <f t="shared" si="831"/>
        <v/>
      </c>
      <c r="CK60" s="66" t="str">
        <f t="shared" si="832"/>
        <v/>
      </c>
      <c r="CL60" s="67" t="str">
        <f t="shared" si="833"/>
        <v/>
      </c>
      <c r="CM60" s="66" t="str">
        <f t="shared" si="934"/>
        <v/>
      </c>
      <c r="CN60" s="44"/>
      <c r="CO60" s="68"/>
      <c r="CP60" s="67" t="str">
        <f t="shared" si="935"/>
        <v/>
      </c>
      <c r="CQ60" s="69" t="str">
        <f t="shared" si="936"/>
        <v/>
      </c>
      <c r="CR60" s="67" t="str">
        <f t="shared" si="937"/>
        <v/>
      </c>
      <c r="CS60" s="66" t="str">
        <f t="shared" si="938"/>
        <v/>
      </c>
      <c r="CT60" s="67" t="str">
        <f t="shared" si="939"/>
        <v/>
      </c>
      <c r="CU60" s="66" t="str">
        <f t="shared" si="940"/>
        <v/>
      </c>
      <c r="CV60" s="44"/>
      <c r="CW60" s="68"/>
      <c r="CX60" s="47"/>
      <c r="CY60" s="67" t="str">
        <f t="shared" si="941"/>
        <v/>
      </c>
      <c r="CZ60" s="69" t="str">
        <f t="shared" si="842"/>
        <v/>
      </c>
      <c r="DA60" s="67" t="str">
        <f t="shared" si="843"/>
        <v/>
      </c>
      <c r="DB60" s="66" t="str">
        <f t="shared" si="844"/>
        <v/>
      </c>
      <c r="DC60" s="67" t="str">
        <f t="shared" si="845"/>
        <v/>
      </c>
      <c r="DD60" s="66" t="str">
        <f t="shared" si="942"/>
        <v/>
      </c>
      <c r="DE60" s="44"/>
      <c r="DF60" s="38"/>
    </row>
    <row r="61" spans="1:110" s="6" customFormat="1" ht="15.75" customHeight="1" x14ac:dyDescent="0.25">
      <c r="A61" s="73">
        <v>44</v>
      </c>
      <c r="B61" s="72" t="s">
        <v>118</v>
      </c>
      <c r="C61" s="66">
        <v>4</v>
      </c>
      <c r="D61" s="71">
        <f t="shared" si="771"/>
        <v>15</v>
      </c>
      <c r="E61" s="71">
        <f t="shared" si="772"/>
        <v>0</v>
      </c>
      <c r="F61" s="71">
        <f t="shared" si="773"/>
        <v>0</v>
      </c>
      <c r="G61" s="44">
        <f t="shared" si="774"/>
        <v>2</v>
      </c>
      <c r="H61" s="70"/>
      <c r="I61" s="67" t="str">
        <f t="shared" si="775"/>
        <v/>
      </c>
      <c r="J61" s="69" t="str">
        <f t="shared" si="776"/>
        <v/>
      </c>
      <c r="K61" s="67" t="str">
        <f t="shared" si="777"/>
        <v/>
      </c>
      <c r="L61" s="66" t="str">
        <f t="shared" si="778"/>
        <v/>
      </c>
      <c r="M61" s="67" t="str">
        <f t="shared" si="779"/>
        <v/>
      </c>
      <c r="N61" s="66" t="str">
        <f t="shared" si="780"/>
        <v/>
      </c>
      <c r="O61" s="44"/>
      <c r="P61" s="74"/>
      <c r="Q61" s="47"/>
      <c r="R61" s="67" t="str">
        <f t="shared" si="781"/>
        <v/>
      </c>
      <c r="S61" s="69" t="str">
        <f t="shared" si="782"/>
        <v/>
      </c>
      <c r="T61" s="67" t="str">
        <f t="shared" si="783"/>
        <v/>
      </c>
      <c r="U61" s="66" t="str">
        <f t="shared" si="784"/>
        <v/>
      </c>
      <c r="V61" s="67" t="str">
        <f t="shared" si="785"/>
        <v/>
      </c>
      <c r="W61" s="66" t="str">
        <f t="shared" si="786"/>
        <v/>
      </c>
      <c r="X61" s="44"/>
      <c r="Y61" s="70"/>
      <c r="Z61" s="67" t="str">
        <f t="shared" si="787"/>
        <v/>
      </c>
      <c r="AA61" s="69" t="str">
        <f t="shared" si="788"/>
        <v/>
      </c>
      <c r="AB61" s="67" t="str">
        <f t="shared" si="789"/>
        <v/>
      </c>
      <c r="AC61" s="66" t="str">
        <f t="shared" si="790"/>
        <v/>
      </c>
      <c r="AD61" s="67" t="str">
        <f t="shared" si="791"/>
        <v/>
      </c>
      <c r="AE61" s="66" t="str">
        <f t="shared" si="792"/>
        <v/>
      </c>
      <c r="AF61" s="44"/>
      <c r="AG61" s="74"/>
      <c r="AH61" s="47"/>
      <c r="AI61" s="67" t="str">
        <f t="shared" si="793"/>
        <v/>
      </c>
      <c r="AJ61" s="69" t="str">
        <f t="shared" si="794"/>
        <v/>
      </c>
      <c r="AK61" s="67" t="str">
        <f t="shared" si="795"/>
        <v/>
      </c>
      <c r="AL61" s="66" t="str">
        <f t="shared" si="796"/>
        <v/>
      </c>
      <c r="AM61" s="67" t="str">
        <f t="shared" si="797"/>
        <v/>
      </c>
      <c r="AN61" s="66" t="str">
        <f t="shared" si="798"/>
        <v/>
      </c>
      <c r="AO61" s="44"/>
      <c r="AP61" s="70"/>
      <c r="AQ61" s="67" t="str">
        <f t="shared" si="911"/>
        <v/>
      </c>
      <c r="AR61" s="69" t="str">
        <f t="shared" si="912"/>
        <v/>
      </c>
      <c r="AS61" s="67" t="str">
        <f t="shared" si="913"/>
        <v/>
      </c>
      <c r="AT61" s="66" t="str">
        <f t="shared" si="914"/>
        <v/>
      </c>
      <c r="AU61" s="67" t="str">
        <f t="shared" si="915"/>
        <v/>
      </c>
      <c r="AV61" s="66" t="str">
        <f t="shared" si="916"/>
        <v/>
      </c>
      <c r="AW61" s="44"/>
      <c r="AX61" s="74"/>
      <c r="AY61" s="47"/>
      <c r="AZ61" s="67" t="str">
        <f t="shared" ref="AZ61:AZ74" si="999">IF(BF61&gt;0,SUM(AX61:AY61)/25,"")</f>
        <v/>
      </c>
      <c r="BA61" s="69" t="str">
        <f t="shared" si="806"/>
        <v/>
      </c>
      <c r="BB61" s="67" t="str">
        <f t="shared" si="807"/>
        <v/>
      </c>
      <c r="BC61" s="66" t="str">
        <f t="shared" si="808"/>
        <v/>
      </c>
      <c r="BD61" s="67" t="str">
        <f t="shared" si="809"/>
        <v/>
      </c>
      <c r="BE61" s="66" t="str">
        <f t="shared" ref="BE61:BE74" si="1000">IF(BF61&gt;0,BF61*25,"")</f>
        <v/>
      </c>
      <c r="BF61" s="44"/>
      <c r="BG61" s="70">
        <v>15</v>
      </c>
      <c r="BH61" s="67">
        <f t="shared" si="919"/>
        <v>0.6</v>
      </c>
      <c r="BI61" s="69">
        <f t="shared" si="920"/>
        <v>7.5</v>
      </c>
      <c r="BJ61" s="67">
        <f t="shared" si="921"/>
        <v>0.3</v>
      </c>
      <c r="BK61" s="66">
        <f t="shared" si="922"/>
        <v>27.5</v>
      </c>
      <c r="BL61" s="67">
        <f t="shared" si="923"/>
        <v>1.1000000000000001</v>
      </c>
      <c r="BM61" s="66">
        <f t="shared" si="924"/>
        <v>50</v>
      </c>
      <c r="BN61" s="44">
        <v>2</v>
      </c>
      <c r="BO61" s="70"/>
      <c r="BP61" s="47"/>
      <c r="BQ61" s="67" t="str">
        <f t="shared" si="925"/>
        <v/>
      </c>
      <c r="BR61" s="69" t="str">
        <f t="shared" si="818"/>
        <v/>
      </c>
      <c r="BS61" s="67" t="str">
        <f t="shared" si="819"/>
        <v/>
      </c>
      <c r="BT61" s="66" t="str">
        <f t="shared" si="820"/>
        <v/>
      </c>
      <c r="BU61" s="67" t="str">
        <f t="shared" si="821"/>
        <v/>
      </c>
      <c r="BV61" s="66" t="str">
        <f t="shared" si="926"/>
        <v/>
      </c>
      <c r="BW61" s="44"/>
      <c r="BX61" s="70"/>
      <c r="BY61" s="67" t="str">
        <f t="shared" si="823"/>
        <v/>
      </c>
      <c r="BZ61" s="69" t="str">
        <f t="shared" si="824"/>
        <v/>
      </c>
      <c r="CA61" s="67" t="str">
        <f t="shared" si="825"/>
        <v/>
      </c>
      <c r="CB61" s="66" t="str">
        <f t="shared" si="826"/>
        <v/>
      </c>
      <c r="CC61" s="67" t="str">
        <f t="shared" si="827"/>
        <v/>
      </c>
      <c r="CD61" s="66" t="str">
        <f t="shared" si="828"/>
        <v/>
      </c>
      <c r="CE61" s="44"/>
      <c r="CF61" s="74"/>
      <c r="CG61" s="47"/>
      <c r="CH61" s="67" t="str">
        <f t="shared" si="933"/>
        <v/>
      </c>
      <c r="CI61" s="69" t="str">
        <f t="shared" si="830"/>
        <v/>
      </c>
      <c r="CJ61" s="67" t="str">
        <f t="shared" si="831"/>
        <v/>
      </c>
      <c r="CK61" s="66" t="str">
        <f t="shared" si="832"/>
        <v/>
      </c>
      <c r="CL61" s="67" t="str">
        <f t="shared" si="833"/>
        <v/>
      </c>
      <c r="CM61" s="66" t="str">
        <f t="shared" si="934"/>
        <v/>
      </c>
      <c r="CN61" s="44"/>
      <c r="CO61" s="70"/>
      <c r="CP61" s="67" t="str">
        <f t="shared" si="935"/>
        <v/>
      </c>
      <c r="CQ61" s="69" t="str">
        <f t="shared" si="936"/>
        <v/>
      </c>
      <c r="CR61" s="67" t="str">
        <f t="shared" si="937"/>
        <v/>
      </c>
      <c r="CS61" s="66" t="str">
        <f t="shared" si="938"/>
        <v/>
      </c>
      <c r="CT61" s="67" t="str">
        <f t="shared" si="939"/>
        <v/>
      </c>
      <c r="CU61" s="66" t="str">
        <f t="shared" si="940"/>
        <v/>
      </c>
      <c r="CV61" s="44"/>
      <c r="CW61" s="68"/>
      <c r="CX61" s="47"/>
      <c r="CY61" s="67" t="str">
        <f t="shared" si="941"/>
        <v/>
      </c>
      <c r="CZ61" s="69" t="str">
        <f t="shared" si="842"/>
        <v/>
      </c>
      <c r="DA61" s="67" t="str">
        <f t="shared" si="843"/>
        <v/>
      </c>
      <c r="DB61" s="66" t="str">
        <f t="shared" si="844"/>
        <v/>
      </c>
      <c r="DC61" s="67" t="str">
        <f t="shared" si="845"/>
        <v/>
      </c>
      <c r="DD61" s="66" t="str">
        <f t="shared" si="942"/>
        <v/>
      </c>
      <c r="DE61" s="44"/>
      <c r="DF61" s="38"/>
    </row>
    <row r="62" spans="1:110" s="6" customFormat="1" ht="15.75" customHeight="1" x14ac:dyDescent="0.25">
      <c r="A62" s="73">
        <v>45</v>
      </c>
      <c r="B62" s="72" t="s">
        <v>119</v>
      </c>
      <c r="C62" s="66" t="s">
        <v>83</v>
      </c>
      <c r="D62" s="71">
        <f t="shared" ref="D62" si="1001">SUM(H62,Y62,AP62,BG62,BX62,CO62)</f>
        <v>0</v>
      </c>
      <c r="E62" s="71">
        <f t="shared" ref="E62" si="1002">SUM(P62,AG62,AX62,BO62,CF62,CW62)</f>
        <v>15</v>
      </c>
      <c r="F62" s="71">
        <f t="shared" ref="F62" si="1003">SUM(Q62,AH62,AY62,BP62,CG62,CX62)</f>
        <v>0</v>
      </c>
      <c r="G62" s="44">
        <f t="shared" ref="G62" si="1004">SUM(O62,X62,AF62,AO62,AW62,BF62,BN62,BW62,CE62,CN62,CV62,DE62)</f>
        <v>2</v>
      </c>
      <c r="H62" s="70"/>
      <c r="I62" s="67" t="str">
        <f t="shared" ref="I62" si="1005">IF(O62&gt;0,H62/25,"")</f>
        <v/>
      </c>
      <c r="J62" s="69" t="str">
        <f t="shared" ref="J62" si="1006">IF(O62&gt;0,H62/2,"")</f>
        <v/>
      </c>
      <c r="K62" s="67" t="str">
        <f t="shared" ref="K62" si="1007">IF(O62&gt;0,J62/25,"")</f>
        <v/>
      </c>
      <c r="L62" s="66" t="str">
        <f t="shared" ref="L62" si="1008">IF(O62&gt;0,N62-H62-J62,"")</f>
        <v/>
      </c>
      <c r="M62" s="67" t="str">
        <f t="shared" ref="M62" si="1009">IF(O62&gt;0,L62/25,"")</f>
        <v/>
      </c>
      <c r="N62" s="66" t="str">
        <f t="shared" ref="N62" si="1010">IF(O62&gt;0,O62*25,"")</f>
        <v/>
      </c>
      <c r="O62" s="44"/>
      <c r="P62" s="74"/>
      <c r="Q62" s="47"/>
      <c r="R62" s="67" t="str">
        <f t="shared" ref="R62" si="1011">IF(X62&gt;0,SUM(P62:Q62)/25,"")</f>
        <v/>
      </c>
      <c r="S62" s="69" t="str">
        <f t="shared" si="782"/>
        <v/>
      </c>
      <c r="T62" s="67" t="str">
        <f t="shared" si="783"/>
        <v/>
      </c>
      <c r="U62" s="66" t="str">
        <f t="shared" si="784"/>
        <v/>
      </c>
      <c r="V62" s="67" t="str">
        <f t="shared" si="785"/>
        <v/>
      </c>
      <c r="W62" s="66" t="str">
        <f t="shared" ref="W62" si="1012">IF(X62&gt;0,X62*25,"")</f>
        <v/>
      </c>
      <c r="X62" s="44"/>
      <c r="Y62" s="70"/>
      <c r="Z62" s="67" t="str">
        <f t="shared" ref="Z62" si="1013">IF(AF62&gt;0,Y62/25,"")</f>
        <v/>
      </c>
      <c r="AA62" s="69" t="str">
        <f t="shared" ref="AA62" si="1014">IF(AF62&gt;0,Y62/2,"")</f>
        <v/>
      </c>
      <c r="AB62" s="67" t="str">
        <f t="shared" ref="AB62" si="1015">IF(AF62&gt;0,AA62/25,"")</f>
        <v/>
      </c>
      <c r="AC62" s="66" t="str">
        <f t="shared" ref="AC62" si="1016">IF(AF62&gt;0,AE62-Y62-AA62,"")</f>
        <v/>
      </c>
      <c r="AD62" s="67" t="str">
        <f t="shared" ref="AD62" si="1017">IF(AF62&gt;0,AC62/25,"")</f>
        <v/>
      </c>
      <c r="AE62" s="66" t="str">
        <f t="shared" ref="AE62" si="1018">IF(AF62&gt;0,AF62*25,"")</f>
        <v/>
      </c>
      <c r="AF62" s="44"/>
      <c r="AG62" s="74"/>
      <c r="AH62" s="47"/>
      <c r="AI62" s="67" t="str">
        <f t="shared" ref="AI62" si="1019">IF(AO62&gt;0,SUM(AG62:AH62)/25,"")</f>
        <v/>
      </c>
      <c r="AJ62" s="69" t="str">
        <f t="shared" si="794"/>
        <v/>
      </c>
      <c r="AK62" s="67" t="str">
        <f t="shared" si="795"/>
        <v/>
      </c>
      <c r="AL62" s="66" t="str">
        <f t="shared" si="796"/>
        <v/>
      </c>
      <c r="AM62" s="67" t="str">
        <f t="shared" si="797"/>
        <v/>
      </c>
      <c r="AN62" s="66" t="str">
        <f t="shared" ref="AN62" si="1020">IF(AO62&gt;0,AO62*25,"")</f>
        <v/>
      </c>
      <c r="AO62" s="44"/>
      <c r="AP62" s="70"/>
      <c r="AQ62" s="67" t="str">
        <f t="shared" ref="AQ62" si="1021">IF(AW62&gt;0,AP62/25,"")</f>
        <v/>
      </c>
      <c r="AR62" s="69" t="str">
        <f t="shared" ref="AR62" si="1022">IF(AW62&gt;0,AP62/2,"")</f>
        <v/>
      </c>
      <c r="AS62" s="67" t="str">
        <f t="shared" ref="AS62" si="1023">IF(AW62&gt;0,AR62/25,"")</f>
        <v/>
      </c>
      <c r="AT62" s="66" t="str">
        <f t="shared" ref="AT62" si="1024">IF(AW62&gt;0,AV62-AP62-AR62,"")</f>
        <v/>
      </c>
      <c r="AU62" s="67" t="str">
        <f t="shared" ref="AU62" si="1025">IF(AW62&gt;0,AT62/25,"")</f>
        <v/>
      </c>
      <c r="AV62" s="66" t="str">
        <f t="shared" ref="AV62" si="1026">IF(AW62&gt;0,AW62*25,"")</f>
        <v/>
      </c>
      <c r="AW62" s="44"/>
      <c r="AX62" s="74"/>
      <c r="AY62" s="47"/>
      <c r="AZ62" s="67" t="str">
        <f t="shared" ref="AZ62" si="1027">IF(BF62&gt;0,SUM(AX62:AY62)/25,"")</f>
        <v/>
      </c>
      <c r="BA62" s="69" t="str">
        <f t="shared" si="806"/>
        <v/>
      </c>
      <c r="BB62" s="67" t="str">
        <f t="shared" si="807"/>
        <v/>
      </c>
      <c r="BC62" s="66" t="str">
        <f t="shared" si="808"/>
        <v/>
      </c>
      <c r="BD62" s="67" t="str">
        <f t="shared" si="809"/>
        <v/>
      </c>
      <c r="BE62" s="66" t="str">
        <f t="shared" ref="BE62" si="1028">IF(BF62&gt;0,BF62*25,"")</f>
        <v/>
      </c>
      <c r="BF62" s="44"/>
      <c r="BG62" s="70"/>
      <c r="BH62" s="67" t="str">
        <f t="shared" si="919"/>
        <v/>
      </c>
      <c r="BI62" s="69" t="str">
        <f t="shared" si="920"/>
        <v/>
      </c>
      <c r="BJ62" s="67" t="str">
        <f t="shared" si="921"/>
        <v/>
      </c>
      <c r="BK62" s="66" t="str">
        <f t="shared" si="922"/>
        <v/>
      </c>
      <c r="BL62" s="67" t="str">
        <f t="shared" si="923"/>
        <v/>
      </c>
      <c r="BM62" s="66" t="str">
        <f t="shared" si="924"/>
        <v/>
      </c>
      <c r="BN62" s="44"/>
      <c r="BO62" s="70">
        <v>15</v>
      </c>
      <c r="BP62" s="47"/>
      <c r="BQ62" s="67">
        <f t="shared" ref="BQ62" si="1029">IF(BW62&gt;0,SUM(BO62:BP62)/25,"")</f>
        <v>0.6</v>
      </c>
      <c r="BR62" s="69">
        <f t="shared" si="818"/>
        <v>3</v>
      </c>
      <c r="BS62" s="67">
        <f t="shared" si="819"/>
        <v>0.12</v>
      </c>
      <c r="BT62" s="66">
        <f t="shared" si="820"/>
        <v>32</v>
      </c>
      <c r="BU62" s="67">
        <f t="shared" si="821"/>
        <v>1.28</v>
      </c>
      <c r="BV62" s="66">
        <f t="shared" ref="BV62" si="1030">IF(BW62&gt;0,BW62*25,"")</f>
        <v>50</v>
      </c>
      <c r="BW62" s="44">
        <v>2</v>
      </c>
      <c r="BX62" s="70"/>
      <c r="BY62" s="67" t="str">
        <f t="shared" ref="BY62" si="1031">IF(CE62&gt;0,BX62/25,"")</f>
        <v/>
      </c>
      <c r="BZ62" s="69" t="str">
        <f t="shared" ref="BZ62" si="1032">IF(CE62&gt;0,BX62/2,"")</f>
        <v/>
      </c>
      <c r="CA62" s="67" t="str">
        <f t="shared" ref="CA62" si="1033">IF(CE62&gt;0,BZ62/25,"")</f>
        <v/>
      </c>
      <c r="CB62" s="66" t="str">
        <f t="shared" ref="CB62" si="1034">IF(CE62&gt;0,CD62-BX62-BZ62,"")</f>
        <v/>
      </c>
      <c r="CC62" s="67" t="str">
        <f t="shared" ref="CC62" si="1035">IF(CE62&gt;0,CB62/25,"")</f>
        <v/>
      </c>
      <c r="CD62" s="66" t="str">
        <f t="shared" ref="CD62" si="1036">IF(CE62&gt;0,CE62*25,"")</f>
        <v/>
      </c>
      <c r="CE62" s="44"/>
      <c r="CF62" s="74"/>
      <c r="CG62" s="47"/>
      <c r="CH62" s="67" t="str">
        <f t="shared" ref="CH62" si="1037">IF(CN62&gt;0,SUM(CF62:CG62)/25,"")</f>
        <v/>
      </c>
      <c r="CI62" s="69" t="str">
        <f t="shared" si="830"/>
        <v/>
      </c>
      <c r="CJ62" s="67" t="str">
        <f t="shared" si="831"/>
        <v/>
      </c>
      <c r="CK62" s="66" t="str">
        <f t="shared" si="832"/>
        <v/>
      </c>
      <c r="CL62" s="67" t="str">
        <f t="shared" si="833"/>
        <v/>
      </c>
      <c r="CM62" s="66" t="str">
        <f t="shared" ref="CM62" si="1038">IF(CN62&gt;0,CN62*25,"")</f>
        <v/>
      </c>
      <c r="CN62" s="44"/>
      <c r="CO62" s="70"/>
      <c r="CP62" s="67" t="str">
        <f t="shared" si="935"/>
        <v/>
      </c>
      <c r="CQ62" s="69" t="str">
        <f t="shared" si="936"/>
        <v/>
      </c>
      <c r="CR62" s="67" t="str">
        <f t="shared" si="937"/>
        <v/>
      </c>
      <c r="CS62" s="66" t="str">
        <f t="shared" si="938"/>
        <v/>
      </c>
      <c r="CT62" s="67" t="str">
        <f t="shared" si="939"/>
        <v/>
      </c>
      <c r="CU62" s="66" t="str">
        <f t="shared" si="940"/>
        <v/>
      </c>
      <c r="CV62" s="44"/>
      <c r="CW62" s="68"/>
      <c r="CX62" s="47"/>
      <c r="CY62" s="67" t="str">
        <f t="shared" si="941"/>
        <v/>
      </c>
      <c r="CZ62" s="69" t="str">
        <f t="shared" si="842"/>
        <v/>
      </c>
      <c r="DA62" s="67" t="str">
        <f t="shared" si="843"/>
        <v/>
      </c>
      <c r="DB62" s="66" t="str">
        <f t="shared" si="844"/>
        <v/>
      </c>
      <c r="DC62" s="67" t="str">
        <f t="shared" si="845"/>
        <v/>
      </c>
      <c r="DD62" s="66" t="str">
        <f t="shared" si="942"/>
        <v/>
      </c>
      <c r="DE62" s="44"/>
      <c r="DF62" s="38"/>
    </row>
    <row r="63" spans="1:110" s="6" customFormat="1" ht="15.75" customHeight="1" x14ac:dyDescent="0.25">
      <c r="A63" s="73">
        <v>46</v>
      </c>
      <c r="B63" s="72" t="s">
        <v>120</v>
      </c>
      <c r="C63" s="66">
        <v>6</v>
      </c>
      <c r="D63" s="71">
        <f t="shared" si="771"/>
        <v>30</v>
      </c>
      <c r="E63" s="71">
        <f t="shared" si="772"/>
        <v>0</v>
      </c>
      <c r="F63" s="71">
        <f t="shared" si="773"/>
        <v>0</v>
      </c>
      <c r="G63" s="44">
        <f t="shared" si="774"/>
        <v>3</v>
      </c>
      <c r="H63" s="68"/>
      <c r="I63" s="67" t="str">
        <f t="shared" si="775"/>
        <v/>
      </c>
      <c r="J63" s="69" t="str">
        <f t="shared" si="776"/>
        <v/>
      </c>
      <c r="K63" s="67" t="str">
        <f t="shared" si="777"/>
        <v/>
      </c>
      <c r="L63" s="66" t="str">
        <f t="shared" si="778"/>
        <v/>
      </c>
      <c r="M63" s="67" t="str">
        <f t="shared" si="779"/>
        <v/>
      </c>
      <c r="N63" s="66" t="str">
        <f t="shared" si="780"/>
        <v/>
      </c>
      <c r="O63" s="44"/>
      <c r="P63" s="68"/>
      <c r="Q63" s="47"/>
      <c r="R63" s="67" t="str">
        <f t="shared" si="781"/>
        <v/>
      </c>
      <c r="S63" s="69" t="str">
        <f t="shared" si="782"/>
        <v/>
      </c>
      <c r="T63" s="67" t="str">
        <f t="shared" si="783"/>
        <v/>
      </c>
      <c r="U63" s="66" t="str">
        <f t="shared" si="784"/>
        <v/>
      </c>
      <c r="V63" s="67" t="str">
        <f t="shared" si="785"/>
        <v/>
      </c>
      <c r="W63" s="66" t="str">
        <f t="shared" si="786"/>
        <v/>
      </c>
      <c r="X63" s="44"/>
      <c r="Y63" s="70"/>
      <c r="Z63" s="67" t="str">
        <f t="shared" si="787"/>
        <v/>
      </c>
      <c r="AA63" s="69" t="str">
        <f t="shared" si="788"/>
        <v/>
      </c>
      <c r="AB63" s="67" t="str">
        <f t="shared" si="789"/>
        <v/>
      </c>
      <c r="AC63" s="66" t="str">
        <f t="shared" si="790"/>
        <v/>
      </c>
      <c r="AD63" s="67" t="str">
        <f t="shared" si="791"/>
        <v/>
      </c>
      <c r="AE63" s="66" t="str">
        <f t="shared" si="792"/>
        <v/>
      </c>
      <c r="AF63" s="44"/>
      <c r="AG63" s="74"/>
      <c r="AH63" s="47"/>
      <c r="AI63" s="67" t="str">
        <f t="shared" si="793"/>
        <v/>
      </c>
      <c r="AJ63" s="69" t="str">
        <f t="shared" si="794"/>
        <v/>
      </c>
      <c r="AK63" s="67" t="str">
        <f t="shared" si="795"/>
        <v/>
      </c>
      <c r="AL63" s="66" t="str">
        <f t="shared" si="796"/>
        <v/>
      </c>
      <c r="AM63" s="67" t="str">
        <f t="shared" si="797"/>
        <v/>
      </c>
      <c r="AN63" s="66" t="str">
        <f t="shared" si="798"/>
        <v/>
      </c>
      <c r="AO63" s="44"/>
      <c r="AP63" s="70"/>
      <c r="AQ63" s="67" t="str">
        <f t="shared" si="799"/>
        <v/>
      </c>
      <c r="AR63" s="69" t="str">
        <f t="shared" si="800"/>
        <v/>
      </c>
      <c r="AS63" s="67" t="str">
        <f t="shared" si="801"/>
        <v/>
      </c>
      <c r="AT63" s="66" t="str">
        <f t="shared" si="802"/>
        <v/>
      </c>
      <c r="AU63" s="67" t="str">
        <f t="shared" si="803"/>
        <v/>
      </c>
      <c r="AV63" s="66" t="str">
        <f t="shared" si="804"/>
        <v/>
      </c>
      <c r="AW63" s="44"/>
      <c r="AX63" s="74"/>
      <c r="AY63" s="47"/>
      <c r="AZ63" s="67" t="str">
        <f t="shared" si="999"/>
        <v/>
      </c>
      <c r="BA63" s="69" t="str">
        <f t="shared" si="806"/>
        <v/>
      </c>
      <c r="BB63" s="67" t="str">
        <f t="shared" si="807"/>
        <v/>
      </c>
      <c r="BC63" s="66" t="str">
        <f t="shared" si="808"/>
        <v/>
      </c>
      <c r="BD63" s="67" t="str">
        <f t="shared" si="809"/>
        <v/>
      </c>
      <c r="BE63" s="66" t="str">
        <f t="shared" si="1000"/>
        <v/>
      </c>
      <c r="BF63" s="44"/>
      <c r="BG63" s="68"/>
      <c r="BH63" s="67" t="str">
        <f t="shared" si="919"/>
        <v/>
      </c>
      <c r="BI63" s="69" t="str">
        <f t="shared" si="920"/>
        <v/>
      </c>
      <c r="BJ63" s="67" t="str">
        <f t="shared" si="921"/>
        <v/>
      </c>
      <c r="BK63" s="66" t="str">
        <f t="shared" si="922"/>
        <v/>
      </c>
      <c r="BL63" s="67" t="str">
        <f t="shared" si="923"/>
        <v/>
      </c>
      <c r="BM63" s="66" t="str">
        <f t="shared" si="924"/>
        <v/>
      </c>
      <c r="BN63" s="44"/>
      <c r="BO63" s="68"/>
      <c r="BP63" s="47"/>
      <c r="BQ63" s="67" t="str">
        <f t="shared" si="817"/>
        <v/>
      </c>
      <c r="BR63" s="69" t="str">
        <f t="shared" si="818"/>
        <v/>
      </c>
      <c r="BS63" s="67" t="str">
        <f t="shared" si="819"/>
        <v/>
      </c>
      <c r="BT63" s="66" t="str">
        <f t="shared" si="820"/>
        <v/>
      </c>
      <c r="BU63" s="67" t="str">
        <f t="shared" si="821"/>
        <v/>
      </c>
      <c r="BV63" s="66" t="str">
        <f t="shared" si="822"/>
        <v/>
      </c>
      <c r="BW63" s="44"/>
      <c r="BX63" s="70"/>
      <c r="BY63" s="67" t="str">
        <f t="shared" si="823"/>
        <v/>
      </c>
      <c r="BZ63" s="69" t="str">
        <f t="shared" si="824"/>
        <v/>
      </c>
      <c r="CA63" s="67" t="str">
        <f t="shared" si="825"/>
        <v/>
      </c>
      <c r="CB63" s="66" t="str">
        <f t="shared" si="826"/>
        <v/>
      </c>
      <c r="CC63" s="67" t="str">
        <f t="shared" si="827"/>
        <v/>
      </c>
      <c r="CD63" s="66" t="str">
        <f t="shared" si="828"/>
        <v/>
      </c>
      <c r="CE63" s="44"/>
      <c r="CF63" s="74"/>
      <c r="CG63" s="47"/>
      <c r="CH63" s="67" t="str">
        <f t="shared" si="829"/>
        <v/>
      </c>
      <c r="CI63" s="69" t="str">
        <f t="shared" si="830"/>
        <v/>
      </c>
      <c r="CJ63" s="67" t="str">
        <f t="shared" si="831"/>
        <v/>
      </c>
      <c r="CK63" s="66" t="str">
        <f t="shared" si="832"/>
        <v/>
      </c>
      <c r="CL63" s="67" t="str">
        <f t="shared" si="833"/>
        <v/>
      </c>
      <c r="CM63" s="66" t="str">
        <f t="shared" si="834"/>
        <v/>
      </c>
      <c r="CN63" s="44"/>
      <c r="CO63" s="70">
        <v>30</v>
      </c>
      <c r="CP63" s="67">
        <f t="shared" si="935"/>
        <v>1.2</v>
      </c>
      <c r="CQ63" s="69">
        <f t="shared" si="936"/>
        <v>15</v>
      </c>
      <c r="CR63" s="67">
        <f t="shared" si="937"/>
        <v>0.6</v>
      </c>
      <c r="CS63" s="66">
        <f t="shared" si="938"/>
        <v>30</v>
      </c>
      <c r="CT63" s="67">
        <f t="shared" si="939"/>
        <v>1.2</v>
      </c>
      <c r="CU63" s="66">
        <f t="shared" si="940"/>
        <v>75</v>
      </c>
      <c r="CV63" s="44">
        <v>3</v>
      </c>
      <c r="CW63" s="68"/>
      <c r="CX63" s="47"/>
      <c r="CY63" s="67" t="str">
        <f t="shared" si="941"/>
        <v/>
      </c>
      <c r="CZ63" s="69" t="str">
        <f t="shared" si="842"/>
        <v/>
      </c>
      <c r="DA63" s="67" t="str">
        <f t="shared" si="843"/>
        <v/>
      </c>
      <c r="DB63" s="66" t="str">
        <f t="shared" si="844"/>
        <v/>
      </c>
      <c r="DC63" s="67" t="str">
        <f t="shared" si="845"/>
        <v/>
      </c>
      <c r="DD63" s="66" t="str">
        <f t="shared" si="942"/>
        <v/>
      </c>
      <c r="DE63" s="44"/>
      <c r="DF63" s="38"/>
    </row>
    <row r="64" spans="1:110" s="6" customFormat="1" ht="15.75" customHeight="1" x14ac:dyDescent="0.25">
      <c r="A64" s="73">
        <v>47</v>
      </c>
      <c r="B64" s="72" t="s">
        <v>121</v>
      </c>
      <c r="C64" s="66" t="s">
        <v>83</v>
      </c>
      <c r="D64" s="71">
        <f t="shared" ref="D64" si="1039">SUM(H64,Y64,AP64,BG64,BX64,CO64)</f>
        <v>0</v>
      </c>
      <c r="E64" s="71">
        <f t="shared" ref="E64" si="1040">SUM(P64,AG64,AX64,BO64,CF64,CW64)</f>
        <v>15</v>
      </c>
      <c r="F64" s="71">
        <f t="shared" ref="F64" si="1041">SUM(Q64,AH64,AY64,BP64,CG64,CX64)</f>
        <v>0</v>
      </c>
      <c r="G64" s="44">
        <f t="shared" ref="G64" si="1042">SUM(O64,X64,AF64,AO64,AW64,BF64,BN64,BW64,CE64,CN64,CV64,DE64)</f>
        <v>2</v>
      </c>
      <c r="H64" s="68"/>
      <c r="I64" s="67" t="str">
        <f t="shared" ref="I64" si="1043">IF(O64&gt;0,H64/25,"")</f>
        <v/>
      </c>
      <c r="J64" s="69" t="str">
        <f t="shared" ref="J64" si="1044">IF(O64&gt;0,H64/2,"")</f>
        <v/>
      </c>
      <c r="K64" s="67" t="str">
        <f t="shared" ref="K64" si="1045">IF(O64&gt;0,J64/25,"")</f>
        <v/>
      </c>
      <c r="L64" s="66" t="str">
        <f t="shared" ref="L64" si="1046">IF(O64&gt;0,N64-H64-J64,"")</f>
        <v/>
      </c>
      <c r="M64" s="67" t="str">
        <f t="shared" ref="M64" si="1047">IF(O64&gt;0,L64/25,"")</f>
        <v/>
      </c>
      <c r="N64" s="66" t="str">
        <f t="shared" ref="N64" si="1048">IF(O64&gt;0,O64*25,"")</f>
        <v/>
      </c>
      <c r="O64" s="44"/>
      <c r="P64" s="68"/>
      <c r="Q64" s="47"/>
      <c r="R64" s="67" t="str">
        <f t="shared" ref="R64" si="1049">IF(X64&gt;0,SUM(P64:Q64)/25,"")</f>
        <v/>
      </c>
      <c r="S64" s="69" t="str">
        <f t="shared" si="782"/>
        <v/>
      </c>
      <c r="T64" s="67" t="str">
        <f t="shared" si="783"/>
        <v/>
      </c>
      <c r="U64" s="66" t="str">
        <f t="shared" si="784"/>
        <v/>
      </c>
      <c r="V64" s="67" t="str">
        <f t="shared" si="785"/>
        <v/>
      </c>
      <c r="W64" s="66" t="str">
        <f t="shared" ref="W64" si="1050">IF(X64&gt;0,X64*25,"")</f>
        <v/>
      </c>
      <c r="X64" s="44"/>
      <c r="Y64" s="70"/>
      <c r="Z64" s="67" t="str">
        <f t="shared" ref="Z64" si="1051">IF(AF64&gt;0,Y64/25,"")</f>
        <v/>
      </c>
      <c r="AA64" s="69" t="str">
        <f t="shared" ref="AA64" si="1052">IF(AF64&gt;0,Y64/2,"")</f>
        <v/>
      </c>
      <c r="AB64" s="67" t="str">
        <f t="shared" ref="AB64" si="1053">IF(AF64&gt;0,AA64/25,"")</f>
        <v/>
      </c>
      <c r="AC64" s="66" t="str">
        <f t="shared" ref="AC64" si="1054">IF(AF64&gt;0,AE64-Y64-AA64,"")</f>
        <v/>
      </c>
      <c r="AD64" s="67" t="str">
        <f t="shared" ref="AD64" si="1055">IF(AF64&gt;0,AC64/25,"")</f>
        <v/>
      </c>
      <c r="AE64" s="66" t="str">
        <f t="shared" ref="AE64" si="1056">IF(AF64&gt;0,AF64*25,"")</f>
        <v/>
      </c>
      <c r="AF64" s="44"/>
      <c r="AG64" s="74"/>
      <c r="AH64" s="47"/>
      <c r="AI64" s="67" t="str">
        <f t="shared" ref="AI64" si="1057">IF(AO64&gt;0,SUM(AG64:AH64)/25,"")</f>
        <v/>
      </c>
      <c r="AJ64" s="69" t="str">
        <f t="shared" si="794"/>
        <v/>
      </c>
      <c r="AK64" s="67" t="str">
        <f t="shared" si="795"/>
        <v/>
      </c>
      <c r="AL64" s="66" t="str">
        <f t="shared" si="796"/>
        <v/>
      </c>
      <c r="AM64" s="67" t="str">
        <f t="shared" si="797"/>
        <v/>
      </c>
      <c r="AN64" s="66" t="str">
        <f t="shared" ref="AN64" si="1058">IF(AO64&gt;0,AO64*25,"")</f>
        <v/>
      </c>
      <c r="AO64" s="44"/>
      <c r="AP64" s="70"/>
      <c r="AQ64" s="67" t="str">
        <f t="shared" ref="AQ64" si="1059">IF(AW64&gt;0,AP64/25,"")</f>
        <v/>
      </c>
      <c r="AR64" s="69" t="str">
        <f t="shared" ref="AR64" si="1060">IF(AW64&gt;0,AP64/2,"")</f>
        <v/>
      </c>
      <c r="AS64" s="67" t="str">
        <f t="shared" ref="AS64" si="1061">IF(AW64&gt;0,AR64/25,"")</f>
        <v/>
      </c>
      <c r="AT64" s="66" t="str">
        <f t="shared" ref="AT64" si="1062">IF(AW64&gt;0,AV64-AP64-AR64,"")</f>
        <v/>
      </c>
      <c r="AU64" s="67" t="str">
        <f t="shared" ref="AU64" si="1063">IF(AW64&gt;0,AT64/25,"")</f>
        <v/>
      </c>
      <c r="AV64" s="66" t="str">
        <f t="shared" ref="AV64" si="1064">IF(AW64&gt;0,AW64*25,"")</f>
        <v/>
      </c>
      <c r="AW64" s="44"/>
      <c r="AX64" s="74"/>
      <c r="AY64" s="47"/>
      <c r="AZ64" s="67" t="str">
        <f t="shared" ref="AZ64" si="1065">IF(BF64&gt;0,SUM(AX64:AY64)/25,"")</f>
        <v/>
      </c>
      <c r="BA64" s="69" t="str">
        <f t="shared" si="806"/>
        <v/>
      </c>
      <c r="BB64" s="67" t="str">
        <f t="shared" si="807"/>
        <v/>
      </c>
      <c r="BC64" s="66" t="str">
        <f t="shared" si="808"/>
        <v/>
      </c>
      <c r="BD64" s="67" t="str">
        <f t="shared" si="809"/>
        <v/>
      </c>
      <c r="BE64" s="66" t="str">
        <f t="shared" ref="BE64" si="1066">IF(BF64&gt;0,BF64*25,"")</f>
        <v/>
      </c>
      <c r="BF64" s="44"/>
      <c r="BG64" s="68"/>
      <c r="BH64" s="67" t="str">
        <f t="shared" ref="BH64" si="1067">IF(BN64&gt;0,BG64/25,"")</f>
        <v/>
      </c>
      <c r="BI64" s="69" t="str">
        <f t="shared" ref="BI64" si="1068">IF(BN64&gt;0,BG64/2,"")</f>
        <v/>
      </c>
      <c r="BJ64" s="67" t="str">
        <f t="shared" ref="BJ64" si="1069">IF(BN64&gt;0,BI64/25,"")</f>
        <v/>
      </c>
      <c r="BK64" s="66" t="str">
        <f t="shared" ref="BK64" si="1070">IF(BN64&gt;0,BM64-BG64-BI64,"")</f>
        <v/>
      </c>
      <c r="BL64" s="67" t="str">
        <f t="shared" ref="BL64" si="1071">IF(BN64&gt;0,BK64/25,"")</f>
        <v/>
      </c>
      <c r="BM64" s="66" t="str">
        <f t="shared" ref="BM64" si="1072">IF(BN64&gt;0,BN64*25,"")</f>
        <v/>
      </c>
      <c r="BN64" s="44"/>
      <c r="BO64" s="68"/>
      <c r="BP64" s="47"/>
      <c r="BQ64" s="67" t="str">
        <f t="shared" ref="BQ64" si="1073">IF(BW64&gt;0,SUM(BO64:BP64)/25,"")</f>
        <v/>
      </c>
      <c r="BR64" s="69" t="str">
        <f t="shared" si="818"/>
        <v/>
      </c>
      <c r="BS64" s="67" t="str">
        <f t="shared" si="819"/>
        <v/>
      </c>
      <c r="BT64" s="66" t="str">
        <f t="shared" si="820"/>
        <v/>
      </c>
      <c r="BU64" s="67" t="str">
        <f t="shared" si="821"/>
        <v/>
      </c>
      <c r="BV64" s="66" t="str">
        <f t="shared" ref="BV64" si="1074">IF(BW64&gt;0,BW64*25,"")</f>
        <v/>
      </c>
      <c r="BW64" s="44"/>
      <c r="BX64" s="70"/>
      <c r="BY64" s="67" t="str">
        <f t="shared" ref="BY64" si="1075">IF(CE64&gt;0,BX64/25,"")</f>
        <v/>
      </c>
      <c r="BZ64" s="69" t="str">
        <f t="shared" ref="BZ64" si="1076">IF(CE64&gt;0,BX64/2,"")</f>
        <v/>
      </c>
      <c r="CA64" s="67" t="str">
        <f t="shared" ref="CA64" si="1077">IF(CE64&gt;0,BZ64/25,"")</f>
        <v/>
      </c>
      <c r="CB64" s="66" t="str">
        <f t="shared" ref="CB64" si="1078">IF(CE64&gt;0,CD64-BX64-BZ64,"")</f>
        <v/>
      </c>
      <c r="CC64" s="67" t="str">
        <f t="shared" ref="CC64" si="1079">IF(CE64&gt;0,CB64/25,"")</f>
        <v/>
      </c>
      <c r="CD64" s="66" t="str">
        <f t="shared" ref="CD64" si="1080">IF(CE64&gt;0,CE64*25,"")</f>
        <v/>
      </c>
      <c r="CE64" s="44"/>
      <c r="CF64" s="74"/>
      <c r="CG64" s="47"/>
      <c r="CH64" s="67" t="str">
        <f t="shared" ref="CH64" si="1081">IF(CN64&gt;0,SUM(CF64:CG64)/25,"")</f>
        <v/>
      </c>
      <c r="CI64" s="69" t="str">
        <f t="shared" si="830"/>
        <v/>
      </c>
      <c r="CJ64" s="67" t="str">
        <f t="shared" si="831"/>
        <v/>
      </c>
      <c r="CK64" s="66" t="str">
        <f t="shared" si="832"/>
        <v/>
      </c>
      <c r="CL64" s="67" t="str">
        <f t="shared" si="833"/>
        <v/>
      </c>
      <c r="CM64" s="66" t="str">
        <f t="shared" ref="CM64" si="1082">IF(CN64&gt;0,CN64*25,"")</f>
        <v/>
      </c>
      <c r="CN64" s="44"/>
      <c r="CO64" s="70"/>
      <c r="CP64" s="67" t="str">
        <f t="shared" si="935"/>
        <v/>
      </c>
      <c r="CQ64" s="69" t="str">
        <f t="shared" si="936"/>
        <v/>
      </c>
      <c r="CR64" s="67" t="str">
        <f t="shared" si="937"/>
        <v/>
      </c>
      <c r="CS64" s="66" t="str">
        <f t="shared" si="938"/>
        <v/>
      </c>
      <c r="CT64" s="67" t="str">
        <f t="shared" si="939"/>
        <v/>
      </c>
      <c r="CU64" s="66" t="str">
        <f t="shared" si="940"/>
        <v/>
      </c>
      <c r="CV64" s="44"/>
      <c r="CW64" s="68">
        <v>15</v>
      </c>
      <c r="CX64" s="47"/>
      <c r="CY64" s="67">
        <f t="shared" si="941"/>
        <v>0.6</v>
      </c>
      <c r="CZ64" s="69">
        <f t="shared" si="842"/>
        <v>3</v>
      </c>
      <c r="DA64" s="67">
        <f t="shared" si="843"/>
        <v>0.12</v>
      </c>
      <c r="DB64" s="66">
        <f t="shared" si="844"/>
        <v>32</v>
      </c>
      <c r="DC64" s="67">
        <f t="shared" si="845"/>
        <v>1.28</v>
      </c>
      <c r="DD64" s="66">
        <f t="shared" si="942"/>
        <v>50</v>
      </c>
      <c r="DE64" s="44">
        <v>2</v>
      </c>
      <c r="DF64" s="38"/>
    </row>
    <row r="65" spans="1:110" s="6" customFormat="1" ht="15.75" customHeight="1" x14ac:dyDescent="0.25">
      <c r="A65" s="73">
        <v>48</v>
      </c>
      <c r="B65" s="72" t="s">
        <v>122</v>
      </c>
      <c r="C65" s="66">
        <v>3</v>
      </c>
      <c r="D65" s="71">
        <f t="shared" si="771"/>
        <v>15</v>
      </c>
      <c r="E65" s="71">
        <f t="shared" si="772"/>
        <v>0</v>
      </c>
      <c r="F65" s="71">
        <f t="shared" si="773"/>
        <v>0</v>
      </c>
      <c r="G65" s="44">
        <f t="shared" si="774"/>
        <v>3</v>
      </c>
      <c r="H65" s="70"/>
      <c r="I65" s="67" t="str">
        <f t="shared" si="775"/>
        <v/>
      </c>
      <c r="J65" s="69" t="str">
        <f t="shared" si="776"/>
        <v/>
      </c>
      <c r="K65" s="67" t="str">
        <f t="shared" si="777"/>
        <v/>
      </c>
      <c r="L65" s="66" t="str">
        <f t="shared" si="778"/>
        <v/>
      </c>
      <c r="M65" s="67" t="str">
        <f t="shared" si="779"/>
        <v/>
      </c>
      <c r="N65" s="66" t="str">
        <f t="shared" si="780"/>
        <v/>
      </c>
      <c r="O65" s="44"/>
      <c r="P65" s="68"/>
      <c r="Q65" s="47"/>
      <c r="R65" s="67" t="str">
        <f t="shared" si="781"/>
        <v/>
      </c>
      <c r="S65" s="69" t="str">
        <f t="shared" si="782"/>
        <v/>
      </c>
      <c r="T65" s="67" t="str">
        <f t="shared" si="783"/>
        <v/>
      </c>
      <c r="U65" s="66" t="str">
        <f t="shared" si="784"/>
        <v/>
      </c>
      <c r="V65" s="67" t="str">
        <f t="shared" si="785"/>
        <v/>
      </c>
      <c r="W65" s="66" t="str">
        <f t="shared" si="786"/>
        <v/>
      </c>
      <c r="X65" s="44"/>
      <c r="Y65" s="70"/>
      <c r="Z65" s="67" t="str">
        <f t="shared" si="787"/>
        <v/>
      </c>
      <c r="AA65" s="69" t="str">
        <f t="shared" si="788"/>
        <v/>
      </c>
      <c r="AB65" s="67" t="str">
        <f t="shared" si="789"/>
        <v/>
      </c>
      <c r="AC65" s="66" t="str">
        <f t="shared" si="790"/>
        <v/>
      </c>
      <c r="AD65" s="67" t="str">
        <f t="shared" si="791"/>
        <v/>
      </c>
      <c r="AE65" s="66" t="str">
        <f t="shared" si="792"/>
        <v/>
      </c>
      <c r="AF65" s="44"/>
      <c r="AG65" s="74"/>
      <c r="AH65" s="47"/>
      <c r="AI65" s="67" t="str">
        <f t="shared" si="793"/>
        <v/>
      </c>
      <c r="AJ65" s="69" t="str">
        <f t="shared" si="794"/>
        <v/>
      </c>
      <c r="AK65" s="67" t="str">
        <f t="shared" si="795"/>
        <v/>
      </c>
      <c r="AL65" s="66" t="str">
        <f t="shared" si="796"/>
        <v/>
      </c>
      <c r="AM65" s="67" t="str">
        <f t="shared" si="797"/>
        <v/>
      </c>
      <c r="AN65" s="66" t="str">
        <f t="shared" si="798"/>
        <v/>
      </c>
      <c r="AO65" s="44"/>
      <c r="AP65" s="70">
        <v>15</v>
      </c>
      <c r="AQ65" s="67">
        <f t="shared" si="799"/>
        <v>0.6</v>
      </c>
      <c r="AR65" s="69">
        <f t="shared" si="800"/>
        <v>7.5</v>
      </c>
      <c r="AS65" s="67">
        <f t="shared" si="801"/>
        <v>0.3</v>
      </c>
      <c r="AT65" s="66">
        <f t="shared" si="802"/>
        <v>52.5</v>
      </c>
      <c r="AU65" s="67">
        <f t="shared" si="803"/>
        <v>2.1</v>
      </c>
      <c r="AV65" s="66">
        <f t="shared" si="804"/>
        <v>75</v>
      </c>
      <c r="AW65" s="44">
        <v>3</v>
      </c>
      <c r="AX65" s="74"/>
      <c r="AY65" s="47"/>
      <c r="AZ65" s="67" t="str">
        <f t="shared" si="999"/>
        <v/>
      </c>
      <c r="BA65" s="69" t="str">
        <f t="shared" si="806"/>
        <v/>
      </c>
      <c r="BB65" s="67" t="str">
        <f t="shared" si="807"/>
        <v/>
      </c>
      <c r="BC65" s="66" t="str">
        <f t="shared" si="808"/>
        <v/>
      </c>
      <c r="BD65" s="67" t="str">
        <f t="shared" si="809"/>
        <v/>
      </c>
      <c r="BE65" s="66" t="str">
        <f t="shared" si="1000"/>
        <v/>
      </c>
      <c r="BF65" s="44"/>
      <c r="BG65" s="70"/>
      <c r="BH65" s="67" t="str">
        <f t="shared" si="811"/>
        <v/>
      </c>
      <c r="BI65" s="69" t="str">
        <f t="shared" si="812"/>
        <v/>
      </c>
      <c r="BJ65" s="67" t="str">
        <f t="shared" si="813"/>
        <v/>
      </c>
      <c r="BK65" s="66" t="str">
        <f t="shared" si="814"/>
        <v/>
      </c>
      <c r="BL65" s="67" t="str">
        <f t="shared" si="815"/>
        <v/>
      </c>
      <c r="BM65" s="66" t="str">
        <f t="shared" si="816"/>
        <v/>
      </c>
      <c r="BN65" s="44"/>
      <c r="BO65" s="68"/>
      <c r="BP65" s="47"/>
      <c r="BQ65" s="67" t="str">
        <f t="shared" si="817"/>
        <v/>
      </c>
      <c r="BR65" s="69" t="str">
        <f t="shared" si="818"/>
        <v/>
      </c>
      <c r="BS65" s="67" t="str">
        <f t="shared" si="819"/>
        <v/>
      </c>
      <c r="BT65" s="66" t="str">
        <f t="shared" si="820"/>
        <v/>
      </c>
      <c r="BU65" s="67" t="str">
        <f t="shared" si="821"/>
        <v/>
      </c>
      <c r="BV65" s="66" t="str">
        <f t="shared" si="822"/>
        <v/>
      </c>
      <c r="BW65" s="44"/>
      <c r="BX65" s="70"/>
      <c r="BY65" s="67" t="str">
        <f t="shared" si="823"/>
        <v/>
      </c>
      <c r="BZ65" s="69" t="str">
        <f t="shared" si="824"/>
        <v/>
      </c>
      <c r="CA65" s="67" t="str">
        <f t="shared" si="825"/>
        <v/>
      </c>
      <c r="CB65" s="66" t="str">
        <f t="shared" si="826"/>
        <v/>
      </c>
      <c r="CC65" s="67" t="str">
        <f t="shared" si="827"/>
        <v/>
      </c>
      <c r="CD65" s="66" t="str">
        <f t="shared" si="828"/>
        <v/>
      </c>
      <c r="CE65" s="44"/>
      <c r="CF65" s="74"/>
      <c r="CG65" s="47"/>
      <c r="CH65" s="67" t="str">
        <f t="shared" si="829"/>
        <v/>
      </c>
      <c r="CI65" s="69" t="str">
        <f t="shared" si="830"/>
        <v/>
      </c>
      <c r="CJ65" s="67" t="str">
        <f t="shared" si="831"/>
        <v/>
      </c>
      <c r="CK65" s="66" t="str">
        <f t="shared" si="832"/>
        <v/>
      </c>
      <c r="CL65" s="67" t="str">
        <f t="shared" si="833"/>
        <v/>
      </c>
      <c r="CM65" s="66" t="str">
        <f t="shared" si="834"/>
        <v/>
      </c>
      <c r="CN65" s="44"/>
      <c r="CO65" s="70"/>
      <c r="CP65" s="67" t="str">
        <f t="shared" si="835"/>
        <v/>
      </c>
      <c r="CQ65" s="69" t="str">
        <f t="shared" si="836"/>
        <v/>
      </c>
      <c r="CR65" s="67" t="str">
        <f t="shared" si="837"/>
        <v/>
      </c>
      <c r="CS65" s="66" t="str">
        <f t="shared" si="838"/>
        <v/>
      </c>
      <c r="CT65" s="67" t="str">
        <f t="shared" si="839"/>
        <v/>
      </c>
      <c r="CU65" s="66" t="str">
        <f t="shared" si="840"/>
        <v/>
      </c>
      <c r="CV65" s="44"/>
      <c r="CW65" s="68"/>
      <c r="CX65" s="47"/>
      <c r="CY65" s="67" t="str">
        <f t="shared" si="941"/>
        <v/>
      </c>
      <c r="CZ65" s="69" t="str">
        <f t="shared" si="842"/>
        <v/>
      </c>
      <c r="DA65" s="67" t="str">
        <f t="shared" si="843"/>
        <v/>
      </c>
      <c r="DB65" s="66" t="str">
        <f t="shared" si="844"/>
        <v/>
      </c>
      <c r="DC65" s="67" t="str">
        <f t="shared" si="845"/>
        <v/>
      </c>
      <c r="DD65" s="66" t="str">
        <f t="shared" si="942"/>
        <v/>
      </c>
      <c r="DE65" s="44"/>
      <c r="DF65" s="38"/>
    </row>
    <row r="66" spans="1:110" s="6" customFormat="1" ht="15.75" customHeight="1" x14ac:dyDescent="0.25">
      <c r="A66" s="73">
        <v>49</v>
      </c>
      <c r="B66" s="72" t="s">
        <v>123</v>
      </c>
      <c r="C66" s="66" t="s">
        <v>83</v>
      </c>
      <c r="D66" s="71">
        <f t="shared" ref="D66" si="1083">SUM(H66,Y66,AP66,BG66,BX66,CO66)</f>
        <v>0</v>
      </c>
      <c r="E66" s="71">
        <f t="shared" ref="E66" si="1084">SUM(P66,AG66,AX66,BO66,CF66,CW66)</f>
        <v>30</v>
      </c>
      <c r="F66" s="71">
        <f t="shared" ref="F66" si="1085">SUM(Q66,AH66,AY66,BP66,CG66,CX66)</f>
        <v>0</v>
      </c>
      <c r="G66" s="44">
        <f t="shared" ref="G66" si="1086">SUM(O66,X66,AF66,AO66,AW66,BF66,BN66,BW66,CE66,CN66,CV66,DE66)</f>
        <v>3</v>
      </c>
      <c r="H66" s="70"/>
      <c r="I66" s="67" t="str">
        <f t="shared" ref="I66" si="1087">IF(O66&gt;0,H66/25,"")</f>
        <v/>
      </c>
      <c r="J66" s="69" t="str">
        <f t="shared" ref="J66" si="1088">IF(O66&gt;0,H66/2,"")</f>
        <v/>
      </c>
      <c r="K66" s="67" t="str">
        <f t="shared" ref="K66" si="1089">IF(O66&gt;0,J66/25,"")</f>
        <v/>
      </c>
      <c r="L66" s="66" t="str">
        <f t="shared" ref="L66" si="1090">IF(O66&gt;0,N66-H66-J66,"")</f>
        <v/>
      </c>
      <c r="M66" s="67" t="str">
        <f t="shared" ref="M66" si="1091">IF(O66&gt;0,L66/25,"")</f>
        <v/>
      </c>
      <c r="N66" s="66" t="str">
        <f t="shared" ref="N66" si="1092">IF(O66&gt;0,O66*25,"")</f>
        <v/>
      </c>
      <c r="O66" s="44"/>
      <c r="P66" s="68"/>
      <c r="Q66" s="47"/>
      <c r="R66" s="67" t="str">
        <f t="shared" ref="R66" si="1093">IF(X66&gt;0,SUM(P66:Q66)/25,"")</f>
        <v/>
      </c>
      <c r="S66" s="69" t="str">
        <f t="shared" si="782"/>
        <v/>
      </c>
      <c r="T66" s="67" t="str">
        <f t="shared" si="783"/>
        <v/>
      </c>
      <c r="U66" s="66" t="str">
        <f t="shared" si="784"/>
        <v/>
      </c>
      <c r="V66" s="67" t="str">
        <f t="shared" si="785"/>
        <v/>
      </c>
      <c r="W66" s="66" t="str">
        <f t="shared" ref="W66" si="1094">IF(X66&gt;0,X66*25,"")</f>
        <v/>
      </c>
      <c r="X66" s="44"/>
      <c r="Y66" s="70"/>
      <c r="Z66" s="67" t="str">
        <f t="shared" ref="Z66" si="1095">IF(AF66&gt;0,Y66/25,"")</f>
        <v/>
      </c>
      <c r="AA66" s="69" t="str">
        <f t="shared" ref="AA66" si="1096">IF(AF66&gt;0,Y66/2,"")</f>
        <v/>
      </c>
      <c r="AB66" s="67" t="str">
        <f t="shared" ref="AB66" si="1097">IF(AF66&gt;0,AA66/25,"")</f>
        <v/>
      </c>
      <c r="AC66" s="66" t="str">
        <f t="shared" ref="AC66" si="1098">IF(AF66&gt;0,AE66-Y66-AA66,"")</f>
        <v/>
      </c>
      <c r="AD66" s="67" t="str">
        <f t="shared" ref="AD66" si="1099">IF(AF66&gt;0,AC66/25,"")</f>
        <v/>
      </c>
      <c r="AE66" s="66" t="str">
        <f t="shared" ref="AE66" si="1100">IF(AF66&gt;0,AF66*25,"")</f>
        <v/>
      </c>
      <c r="AF66" s="44"/>
      <c r="AG66" s="74"/>
      <c r="AH66" s="47"/>
      <c r="AI66" s="67" t="str">
        <f t="shared" ref="AI66" si="1101">IF(AO66&gt;0,SUM(AG66:AH66)/25,"")</f>
        <v/>
      </c>
      <c r="AJ66" s="69" t="str">
        <f t="shared" si="794"/>
        <v/>
      </c>
      <c r="AK66" s="67" t="str">
        <f t="shared" si="795"/>
        <v/>
      </c>
      <c r="AL66" s="66" t="str">
        <f t="shared" si="796"/>
        <v/>
      </c>
      <c r="AM66" s="67" t="str">
        <f t="shared" si="797"/>
        <v/>
      </c>
      <c r="AN66" s="66" t="str">
        <f t="shared" ref="AN66" si="1102">IF(AO66&gt;0,AO66*25,"")</f>
        <v/>
      </c>
      <c r="AO66" s="44"/>
      <c r="AP66" s="70"/>
      <c r="AQ66" s="67" t="str">
        <f t="shared" ref="AQ66" si="1103">IF(AW66&gt;0,AP66/25,"")</f>
        <v/>
      </c>
      <c r="AR66" s="69" t="str">
        <f t="shared" ref="AR66" si="1104">IF(AW66&gt;0,AP66/2,"")</f>
        <v/>
      </c>
      <c r="AS66" s="67" t="str">
        <f t="shared" ref="AS66" si="1105">IF(AW66&gt;0,AR66/25,"")</f>
        <v/>
      </c>
      <c r="AT66" s="66" t="str">
        <f t="shared" ref="AT66" si="1106">IF(AW66&gt;0,AV66-AP66-AR66,"")</f>
        <v/>
      </c>
      <c r="AU66" s="67" t="str">
        <f t="shared" ref="AU66" si="1107">IF(AW66&gt;0,AT66/25,"")</f>
        <v/>
      </c>
      <c r="AV66" s="66" t="str">
        <f t="shared" ref="AV66" si="1108">IF(AW66&gt;0,AW66*25,"")</f>
        <v/>
      </c>
      <c r="AW66" s="44"/>
      <c r="AX66" s="74">
        <v>30</v>
      </c>
      <c r="AY66" s="47"/>
      <c r="AZ66" s="67">
        <f t="shared" ref="AZ66" si="1109">IF(BF66&gt;0,SUM(AX66:AY66)/25,"")</f>
        <v>1.2</v>
      </c>
      <c r="BA66" s="69">
        <f t="shared" si="806"/>
        <v>6</v>
      </c>
      <c r="BB66" s="67">
        <f t="shared" si="807"/>
        <v>0.24</v>
      </c>
      <c r="BC66" s="66">
        <f t="shared" si="808"/>
        <v>39</v>
      </c>
      <c r="BD66" s="67">
        <f t="shared" si="809"/>
        <v>1.56</v>
      </c>
      <c r="BE66" s="66">
        <f t="shared" ref="BE66" si="1110">IF(BF66&gt;0,BF66*25,"")</f>
        <v>75</v>
      </c>
      <c r="BF66" s="44">
        <v>3</v>
      </c>
      <c r="BG66" s="70"/>
      <c r="BH66" s="67" t="str">
        <f t="shared" ref="BH66" si="1111">IF(BN66&gt;0,BG66/25,"")</f>
        <v/>
      </c>
      <c r="BI66" s="69" t="str">
        <f t="shared" ref="BI66" si="1112">IF(BN66&gt;0,BG66/2,"")</f>
        <v/>
      </c>
      <c r="BJ66" s="67" t="str">
        <f t="shared" ref="BJ66" si="1113">IF(BN66&gt;0,BI66/25,"")</f>
        <v/>
      </c>
      <c r="BK66" s="66" t="str">
        <f t="shared" ref="BK66" si="1114">IF(BN66&gt;0,BM66-BG66-BI66,"")</f>
        <v/>
      </c>
      <c r="BL66" s="67" t="str">
        <f t="shared" ref="BL66" si="1115">IF(BN66&gt;0,BK66/25,"")</f>
        <v/>
      </c>
      <c r="BM66" s="66" t="str">
        <f t="shared" ref="BM66" si="1116">IF(BN66&gt;0,BN66*25,"")</f>
        <v/>
      </c>
      <c r="BN66" s="44"/>
      <c r="BO66" s="68"/>
      <c r="BP66" s="47"/>
      <c r="BQ66" s="67" t="str">
        <f t="shared" ref="BQ66" si="1117">IF(BW66&gt;0,SUM(BO66:BP66)/25,"")</f>
        <v/>
      </c>
      <c r="BR66" s="69" t="str">
        <f t="shared" si="818"/>
        <v/>
      </c>
      <c r="BS66" s="67" t="str">
        <f t="shared" si="819"/>
        <v/>
      </c>
      <c r="BT66" s="66" t="str">
        <f t="shared" si="820"/>
        <v/>
      </c>
      <c r="BU66" s="67" t="str">
        <f t="shared" si="821"/>
        <v/>
      </c>
      <c r="BV66" s="66" t="str">
        <f t="shared" ref="BV66" si="1118">IF(BW66&gt;0,BW66*25,"")</f>
        <v/>
      </c>
      <c r="BW66" s="44"/>
      <c r="BX66" s="70"/>
      <c r="BY66" s="67" t="str">
        <f t="shared" ref="BY66" si="1119">IF(CE66&gt;0,BX66/25,"")</f>
        <v/>
      </c>
      <c r="BZ66" s="69" t="str">
        <f t="shared" ref="BZ66" si="1120">IF(CE66&gt;0,BX66/2,"")</f>
        <v/>
      </c>
      <c r="CA66" s="67" t="str">
        <f t="shared" ref="CA66" si="1121">IF(CE66&gt;0,BZ66/25,"")</f>
        <v/>
      </c>
      <c r="CB66" s="66" t="str">
        <f t="shared" ref="CB66" si="1122">IF(CE66&gt;0,CD66-BX66-BZ66,"")</f>
        <v/>
      </c>
      <c r="CC66" s="67" t="str">
        <f t="shared" ref="CC66" si="1123">IF(CE66&gt;0,CB66/25,"")</f>
        <v/>
      </c>
      <c r="CD66" s="66" t="str">
        <f t="shared" ref="CD66" si="1124">IF(CE66&gt;0,CE66*25,"")</f>
        <v/>
      </c>
      <c r="CE66" s="44"/>
      <c r="CF66" s="74"/>
      <c r="CG66" s="47"/>
      <c r="CH66" s="67" t="str">
        <f t="shared" ref="CH66" si="1125">IF(CN66&gt;0,SUM(CF66:CG66)/25,"")</f>
        <v/>
      </c>
      <c r="CI66" s="69" t="str">
        <f t="shared" si="830"/>
        <v/>
      </c>
      <c r="CJ66" s="67" t="str">
        <f t="shared" si="831"/>
        <v/>
      </c>
      <c r="CK66" s="66" t="str">
        <f t="shared" si="832"/>
        <v/>
      </c>
      <c r="CL66" s="67" t="str">
        <f t="shared" si="833"/>
        <v/>
      </c>
      <c r="CM66" s="66" t="str">
        <f t="shared" ref="CM66" si="1126">IF(CN66&gt;0,CN66*25,"")</f>
        <v/>
      </c>
      <c r="CN66" s="44"/>
      <c r="CO66" s="70"/>
      <c r="CP66" s="67" t="str">
        <f t="shared" ref="CP66" si="1127">IF(CV66&gt;0,CO66/25,"")</f>
        <v/>
      </c>
      <c r="CQ66" s="69" t="str">
        <f t="shared" ref="CQ66" si="1128">IF(CV66&gt;0,CO66/2,"")</f>
        <v/>
      </c>
      <c r="CR66" s="67" t="str">
        <f t="shared" ref="CR66" si="1129">IF(CV66&gt;0,CQ66/25,"")</f>
        <v/>
      </c>
      <c r="CS66" s="66" t="str">
        <f t="shared" ref="CS66" si="1130">IF(CV66&gt;0,CU66-CO66-CQ66,"")</f>
        <v/>
      </c>
      <c r="CT66" s="67" t="str">
        <f t="shared" ref="CT66" si="1131">IF(CV66&gt;0,CS66/25,"")</f>
        <v/>
      </c>
      <c r="CU66" s="66" t="str">
        <f t="shared" ref="CU66" si="1132">IF(CV66&gt;0,CV66*25,"")</f>
        <v/>
      </c>
      <c r="CV66" s="44"/>
      <c r="CW66" s="68"/>
      <c r="CX66" s="47"/>
      <c r="CY66" s="67" t="str">
        <f t="shared" si="941"/>
        <v/>
      </c>
      <c r="CZ66" s="69" t="str">
        <f t="shared" si="842"/>
        <v/>
      </c>
      <c r="DA66" s="67" t="str">
        <f t="shared" si="843"/>
        <v/>
      </c>
      <c r="DB66" s="66" t="str">
        <f t="shared" si="844"/>
        <v/>
      </c>
      <c r="DC66" s="67" t="str">
        <f t="shared" si="845"/>
        <v/>
      </c>
      <c r="DD66" s="66" t="str">
        <f t="shared" si="942"/>
        <v/>
      </c>
      <c r="DE66" s="44"/>
      <c r="DF66" s="38"/>
    </row>
    <row r="67" spans="1:110" s="6" customFormat="1" ht="15.75" customHeight="1" x14ac:dyDescent="0.25">
      <c r="A67" s="73">
        <v>50</v>
      </c>
      <c r="B67" s="72" t="s">
        <v>51</v>
      </c>
      <c r="C67" s="66" t="s">
        <v>83</v>
      </c>
      <c r="D67" s="71">
        <f t="shared" si="771"/>
        <v>15</v>
      </c>
      <c r="E67" s="71">
        <f t="shared" si="772"/>
        <v>0</v>
      </c>
      <c r="F67" s="71">
        <f t="shared" si="773"/>
        <v>0</v>
      </c>
      <c r="G67" s="44">
        <f t="shared" si="774"/>
        <v>3</v>
      </c>
      <c r="H67" s="70"/>
      <c r="I67" s="67" t="str">
        <f t="shared" si="775"/>
        <v/>
      </c>
      <c r="J67" s="69" t="str">
        <f t="shared" si="776"/>
        <v/>
      </c>
      <c r="K67" s="67" t="str">
        <f t="shared" si="777"/>
        <v/>
      </c>
      <c r="L67" s="66" t="str">
        <f t="shared" si="778"/>
        <v/>
      </c>
      <c r="M67" s="67" t="str">
        <f t="shared" si="779"/>
        <v/>
      </c>
      <c r="N67" s="66" t="str">
        <f t="shared" si="780"/>
        <v/>
      </c>
      <c r="O67" s="44"/>
      <c r="P67" s="68"/>
      <c r="Q67" s="47"/>
      <c r="R67" s="67" t="str">
        <f t="shared" si="781"/>
        <v/>
      </c>
      <c r="S67" s="69" t="str">
        <f t="shared" si="782"/>
        <v/>
      </c>
      <c r="T67" s="67" t="str">
        <f t="shared" si="783"/>
        <v/>
      </c>
      <c r="U67" s="66" t="str">
        <f t="shared" si="784"/>
        <v/>
      </c>
      <c r="V67" s="67" t="str">
        <f t="shared" si="785"/>
        <v/>
      </c>
      <c r="W67" s="66" t="str">
        <f t="shared" si="786"/>
        <v/>
      </c>
      <c r="X67" s="44"/>
      <c r="Y67" s="70"/>
      <c r="Z67" s="67" t="str">
        <f t="shared" si="787"/>
        <v/>
      </c>
      <c r="AA67" s="69" t="str">
        <f t="shared" si="788"/>
        <v/>
      </c>
      <c r="AB67" s="67" t="str">
        <f t="shared" si="789"/>
        <v/>
      </c>
      <c r="AC67" s="66" t="str">
        <f t="shared" si="790"/>
        <v/>
      </c>
      <c r="AD67" s="67" t="str">
        <f t="shared" si="791"/>
        <v/>
      </c>
      <c r="AE67" s="66" t="str">
        <f t="shared" si="792"/>
        <v/>
      </c>
      <c r="AF67" s="44"/>
      <c r="AG67" s="74"/>
      <c r="AH67" s="47"/>
      <c r="AI67" s="67" t="str">
        <f t="shared" si="793"/>
        <v/>
      </c>
      <c r="AJ67" s="69" t="str">
        <f t="shared" si="794"/>
        <v/>
      </c>
      <c r="AK67" s="67" t="str">
        <f t="shared" si="795"/>
        <v/>
      </c>
      <c r="AL67" s="66" t="str">
        <f t="shared" si="796"/>
        <v/>
      </c>
      <c r="AM67" s="67" t="str">
        <f t="shared" si="797"/>
        <v/>
      </c>
      <c r="AN67" s="66" t="str">
        <f t="shared" si="798"/>
        <v/>
      </c>
      <c r="AO67" s="44"/>
      <c r="AP67" s="70">
        <v>15</v>
      </c>
      <c r="AQ67" s="67">
        <f t="shared" si="799"/>
        <v>0.6</v>
      </c>
      <c r="AR67" s="69">
        <f t="shared" si="800"/>
        <v>7.5</v>
      </c>
      <c r="AS67" s="67">
        <f t="shared" si="801"/>
        <v>0.3</v>
      </c>
      <c r="AT67" s="66">
        <f t="shared" si="802"/>
        <v>52.5</v>
      </c>
      <c r="AU67" s="67">
        <f t="shared" si="803"/>
        <v>2.1</v>
      </c>
      <c r="AV67" s="66">
        <f t="shared" si="804"/>
        <v>75</v>
      </c>
      <c r="AW67" s="44">
        <v>3</v>
      </c>
      <c r="AX67" s="74"/>
      <c r="AY67" s="47"/>
      <c r="AZ67" s="67" t="str">
        <f t="shared" si="999"/>
        <v/>
      </c>
      <c r="BA67" s="69" t="str">
        <f t="shared" si="806"/>
        <v/>
      </c>
      <c r="BB67" s="67" t="str">
        <f t="shared" si="807"/>
        <v/>
      </c>
      <c r="BC67" s="66" t="str">
        <f t="shared" si="808"/>
        <v/>
      </c>
      <c r="BD67" s="67" t="str">
        <f t="shared" si="809"/>
        <v/>
      </c>
      <c r="BE67" s="66" t="str">
        <f t="shared" si="1000"/>
        <v/>
      </c>
      <c r="BF67" s="44"/>
      <c r="BG67" s="70"/>
      <c r="BH67" s="67" t="str">
        <f t="shared" si="811"/>
        <v/>
      </c>
      <c r="BI67" s="69" t="str">
        <f t="shared" si="812"/>
        <v/>
      </c>
      <c r="BJ67" s="67" t="str">
        <f t="shared" si="813"/>
        <v/>
      </c>
      <c r="BK67" s="66" t="str">
        <f t="shared" si="814"/>
        <v/>
      </c>
      <c r="BL67" s="67" t="str">
        <f t="shared" si="815"/>
        <v/>
      </c>
      <c r="BM67" s="66" t="str">
        <f t="shared" si="816"/>
        <v/>
      </c>
      <c r="BN67" s="44"/>
      <c r="BO67" s="68"/>
      <c r="BP67" s="47"/>
      <c r="BQ67" s="67" t="str">
        <f t="shared" si="817"/>
        <v/>
      </c>
      <c r="BR67" s="69" t="str">
        <f t="shared" si="818"/>
        <v/>
      </c>
      <c r="BS67" s="67" t="str">
        <f t="shared" si="819"/>
        <v/>
      </c>
      <c r="BT67" s="66" t="str">
        <f t="shared" si="820"/>
        <v/>
      </c>
      <c r="BU67" s="67" t="str">
        <f t="shared" si="821"/>
        <v/>
      </c>
      <c r="BV67" s="66" t="str">
        <f t="shared" si="822"/>
        <v/>
      </c>
      <c r="BW67" s="44"/>
      <c r="BX67" s="70"/>
      <c r="BY67" s="67" t="str">
        <f t="shared" si="823"/>
        <v/>
      </c>
      <c r="BZ67" s="69" t="str">
        <f t="shared" si="824"/>
        <v/>
      </c>
      <c r="CA67" s="67" t="str">
        <f t="shared" si="825"/>
        <v/>
      </c>
      <c r="CB67" s="66" t="str">
        <f t="shared" si="826"/>
        <v/>
      </c>
      <c r="CC67" s="67" t="str">
        <f t="shared" si="827"/>
        <v/>
      </c>
      <c r="CD67" s="66" t="str">
        <f t="shared" si="828"/>
        <v/>
      </c>
      <c r="CE67" s="44"/>
      <c r="CF67" s="74"/>
      <c r="CG67" s="47"/>
      <c r="CH67" s="67" t="str">
        <f t="shared" si="829"/>
        <v/>
      </c>
      <c r="CI67" s="69" t="str">
        <f t="shared" si="830"/>
        <v/>
      </c>
      <c r="CJ67" s="67" t="str">
        <f t="shared" si="831"/>
        <v/>
      </c>
      <c r="CK67" s="66" t="str">
        <f t="shared" si="832"/>
        <v/>
      </c>
      <c r="CL67" s="67" t="str">
        <f t="shared" si="833"/>
        <v/>
      </c>
      <c r="CM67" s="66" t="str">
        <f t="shared" si="834"/>
        <v/>
      </c>
      <c r="CN67" s="44"/>
      <c r="CO67" s="70"/>
      <c r="CP67" s="67" t="str">
        <f t="shared" si="835"/>
        <v/>
      </c>
      <c r="CQ67" s="69" t="str">
        <f t="shared" si="836"/>
        <v/>
      </c>
      <c r="CR67" s="67" t="str">
        <f t="shared" si="837"/>
        <v/>
      </c>
      <c r="CS67" s="66" t="str">
        <f t="shared" si="838"/>
        <v/>
      </c>
      <c r="CT67" s="67" t="str">
        <f t="shared" si="839"/>
        <v/>
      </c>
      <c r="CU67" s="66" t="str">
        <f t="shared" si="840"/>
        <v/>
      </c>
      <c r="CV67" s="44"/>
      <c r="CW67" s="68"/>
      <c r="CX67" s="47"/>
      <c r="CY67" s="67" t="str">
        <f t="shared" si="841"/>
        <v/>
      </c>
      <c r="CZ67" s="69" t="str">
        <f t="shared" si="842"/>
        <v/>
      </c>
      <c r="DA67" s="67" t="str">
        <f t="shared" si="843"/>
        <v/>
      </c>
      <c r="DB67" s="66" t="str">
        <f t="shared" si="844"/>
        <v/>
      </c>
      <c r="DC67" s="67" t="str">
        <f t="shared" si="845"/>
        <v/>
      </c>
      <c r="DD67" s="66" t="str">
        <f t="shared" si="846"/>
        <v/>
      </c>
      <c r="DE67" s="44"/>
      <c r="DF67" s="38"/>
    </row>
    <row r="68" spans="1:110" s="6" customFormat="1" ht="15.75" customHeight="1" x14ac:dyDescent="0.25">
      <c r="A68" s="73">
        <v>51</v>
      </c>
      <c r="B68" s="72" t="s">
        <v>124</v>
      </c>
      <c r="C68" s="66" t="s">
        <v>83</v>
      </c>
      <c r="D68" s="71">
        <f t="shared" si="771"/>
        <v>30</v>
      </c>
      <c r="E68" s="71">
        <f t="shared" si="772"/>
        <v>0</v>
      </c>
      <c r="F68" s="71">
        <f t="shared" si="773"/>
        <v>0</v>
      </c>
      <c r="G68" s="44">
        <f t="shared" si="774"/>
        <v>2</v>
      </c>
      <c r="H68" s="70"/>
      <c r="I68" s="67" t="str">
        <f t="shared" si="775"/>
        <v/>
      </c>
      <c r="J68" s="69" t="str">
        <f t="shared" si="776"/>
        <v/>
      </c>
      <c r="K68" s="67" t="str">
        <f t="shared" si="777"/>
        <v/>
      </c>
      <c r="L68" s="66" t="str">
        <f t="shared" si="778"/>
        <v/>
      </c>
      <c r="M68" s="67" t="str">
        <f t="shared" si="779"/>
        <v/>
      </c>
      <c r="N68" s="66" t="str">
        <f t="shared" si="780"/>
        <v/>
      </c>
      <c r="O68" s="44"/>
      <c r="P68" s="68"/>
      <c r="Q68" s="47"/>
      <c r="R68" s="67" t="str">
        <f t="shared" si="781"/>
        <v/>
      </c>
      <c r="S68" s="69" t="str">
        <f t="shared" si="782"/>
        <v/>
      </c>
      <c r="T68" s="67" t="str">
        <f t="shared" si="783"/>
        <v/>
      </c>
      <c r="U68" s="66" t="str">
        <f t="shared" si="784"/>
        <v/>
      </c>
      <c r="V68" s="67" t="str">
        <f t="shared" si="785"/>
        <v/>
      </c>
      <c r="W68" s="66" t="str">
        <f t="shared" si="786"/>
        <v/>
      </c>
      <c r="X68" s="44"/>
      <c r="Y68" s="70"/>
      <c r="Z68" s="67" t="str">
        <f t="shared" si="787"/>
        <v/>
      </c>
      <c r="AA68" s="69" t="str">
        <f t="shared" si="788"/>
        <v/>
      </c>
      <c r="AB68" s="67" t="str">
        <f t="shared" si="789"/>
        <v/>
      </c>
      <c r="AC68" s="66" t="str">
        <f t="shared" si="790"/>
        <v/>
      </c>
      <c r="AD68" s="67" t="str">
        <f t="shared" si="791"/>
        <v/>
      </c>
      <c r="AE68" s="66" t="str">
        <f t="shared" si="792"/>
        <v/>
      </c>
      <c r="AF68" s="44"/>
      <c r="AG68" s="74"/>
      <c r="AH68" s="47"/>
      <c r="AI68" s="67" t="str">
        <f t="shared" si="793"/>
        <v/>
      </c>
      <c r="AJ68" s="69" t="str">
        <f t="shared" si="794"/>
        <v/>
      </c>
      <c r="AK68" s="67" t="str">
        <f t="shared" si="795"/>
        <v/>
      </c>
      <c r="AL68" s="66" t="str">
        <f t="shared" si="796"/>
        <v/>
      </c>
      <c r="AM68" s="67" t="str">
        <f t="shared" si="797"/>
        <v/>
      </c>
      <c r="AN68" s="66" t="str">
        <f t="shared" si="798"/>
        <v/>
      </c>
      <c r="AO68" s="44"/>
      <c r="AP68" s="70"/>
      <c r="AQ68" s="67" t="str">
        <f t="shared" si="799"/>
        <v/>
      </c>
      <c r="AR68" s="69" t="str">
        <f t="shared" si="800"/>
        <v/>
      </c>
      <c r="AS68" s="67" t="str">
        <f t="shared" si="801"/>
        <v/>
      </c>
      <c r="AT68" s="66" t="str">
        <f t="shared" si="802"/>
        <v/>
      </c>
      <c r="AU68" s="67" t="str">
        <f t="shared" si="803"/>
        <v/>
      </c>
      <c r="AV68" s="66" t="str">
        <f t="shared" si="804"/>
        <v/>
      </c>
      <c r="AW68" s="44"/>
      <c r="AX68" s="74"/>
      <c r="AY68" s="47"/>
      <c r="AZ68" s="67" t="str">
        <f t="shared" si="999"/>
        <v/>
      </c>
      <c r="BA68" s="69" t="str">
        <f t="shared" si="806"/>
        <v/>
      </c>
      <c r="BB68" s="67" t="str">
        <f t="shared" si="807"/>
        <v/>
      </c>
      <c r="BC68" s="66" t="str">
        <f t="shared" si="808"/>
        <v/>
      </c>
      <c r="BD68" s="67" t="str">
        <f t="shared" si="809"/>
        <v/>
      </c>
      <c r="BE68" s="66" t="str">
        <f t="shared" si="1000"/>
        <v/>
      </c>
      <c r="BF68" s="44"/>
      <c r="BG68" s="70"/>
      <c r="BH68" s="67" t="str">
        <f t="shared" si="811"/>
        <v/>
      </c>
      <c r="BI68" s="69" t="str">
        <f t="shared" si="812"/>
        <v/>
      </c>
      <c r="BJ68" s="67" t="str">
        <f t="shared" si="813"/>
        <v/>
      </c>
      <c r="BK68" s="66" t="str">
        <f t="shared" si="814"/>
        <v/>
      </c>
      <c r="BL68" s="67" t="str">
        <f t="shared" si="815"/>
        <v/>
      </c>
      <c r="BM68" s="66" t="str">
        <f t="shared" si="816"/>
        <v/>
      </c>
      <c r="BN68" s="44"/>
      <c r="BO68" s="68"/>
      <c r="BP68" s="47"/>
      <c r="BQ68" s="67" t="str">
        <f t="shared" si="817"/>
        <v/>
      </c>
      <c r="BR68" s="69" t="str">
        <f t="shared" si="818"/>
        <v/>
      </c>
      <c r="BS68" s="67" t="str">
        <f t="shared" si="819"/>
        <v/>
      </c>
      <c r="BT68" s="66" t="str">
        <f t="shared" si="820"/>
        <v/>
      </c>
      <c r="BU68" s="67" t="str">
        <f t="shared" si="821"/>
        <v/>
      </c>
      <c r="BV68" s="66" t="str">
        <f t="shared" si="822"/>
        <v/>
      </c>
      <c r="BW68" s="44"/>
      <c r="BX68" s="70">
        <v>30</v>
      </c>
      <c r="BY68" s="67">
        <f t="shared" si="823"/>
        <v>1.2</v>
      </c>
      <c r="BZ68" s="69">
        <f t="shared" si="824"/>
        <v>15</v>
      </c>
      <c r="CA68" s="67">
        <f t="shared" si="825"/>
        <v>0.6</v>
      </c>
      <c r="CB68" s="66">
        <f t="shared" si="826"/>
        <v>5</v>
      </c>
      <c r="CC68" s="67">
        <f t="shared" si="827"/>
        <v>0.2</v>
      </c>
      <c r="CD68" s="66">
        <f t="shared" si="828"/>
        <v>50</v>
      </c>
      <c r="CE68" s="44">
        <v>2</v>
      </c>
      <c r="CF68" s="74"/>
      <c r="CG68" s="47"/>
      <c r="CH68" s="67" t="str">
        <f t="shared" si="829"/>
        <v/>
      </c>
      <c r="CI68" s="69" t="str">
        <f t="shared" si="830"/>
        <v/>
      </c>
      <c r="CJ68" s="67" t="str">
        <f t="shared" si="831"/>
        <v/>
      </c>
      <c r="CK68" s="66" t="str">
        <f t="shared" si="832"/>
        <v/>
      </c>
      <c r="CL68" s="67" t="str">
        <f t="shared" si="833"/>
        <v/>
      </c>
      <c r="CM68" s="66" t="str">
        <f t="shared" si="834"/>
        <v/>
      </c>
      <c r="CN68" s="44"/>
      <c r="CO68" s="70"/>
      <c r="CP68" s="67" t="str">
        <f t="shared" si="835"/>
        <v/>
      </c>
      <c r="CQ68" s="69" t="str">
        <f t="shared" si="836"/>
        <v/>
      </c>
      <c r="CR68" s="67" t="str">
        <f t="shared" si="837"/>
        <v/>
      </c>
      <c r="CS68" s="66" t="str">
        <f t="shared" si="838"/>
        <v/>
      </c>
      <c r="CT68" s="67" t="str">
        <f t="shared" si="839"/>
        <v/>
      </c>
      <c r="CU68" s="66" t="str">
        <f t="shared" si="840"/>
        <v/>
      </c>
      <c r="CV68" s="44"/>
      <c r="CW68" s="68"/>
      <c r="CX68" s="47"/>
      <c r="CY68" s="67" t="str">
        <f t="shared" si="841"/>
        <v/>
      </c>
      <c r="CZ68" s="69" t="str">
        <f t="shared" si="842"/>
        <v/>
      </c>
      <c r="DA68" s="67" t="str">
        <f t="shared" si="843"/>
        <v/>
      </c>
      <c r="DB68" s="66" t="str">
        <f t="shared" si="844"/>
        <v/>
      </c>
      <c r="DC68" s="67" t="str">
        <f t="shared" si="845"/>
        <v/>
      </c>
      <c r="DD68" s="66" t="str">
        <f t="shared" si="846"/>
        <v/>
      </c>
      <c r="DE68" s="44"/>
      <c r="DF68" s="38"/>
    </row>
    <row r="69" spans="1:110" s="6" customFormat="1" ht="15.75" customHeight="1" x14ac:dyDescent="0.25">
      <c r="A69" s="73">
        <v>52</v>
      </c>
      <c r="B69" s="72" t="s">
        <v>125</v>
      </c>
      <c r="C69" s="66" t="s">
        <v>83</v>
      </c>
      <c r="D69" s="71">
        <f t="shared" ref="D69" si="1133">SUM(H69,Y69,AP69,BG69,BX69,CO69)</f>
        <v>0</v>
      </c>
      <c r="E69" s="71">
        <f t="shared" ref="E69" si="1134">SUM(P69,AG69,AX69,BO69,CF69,CW69)</f>
        <v>30</v>
      </c>
      <c r="F69" s="71">
        <f t="shared" ref="F69" si="1135">SUM(Q69,AH69,AY69,BP69,CG69,CX69)</f>
        <v>0</v>
      </c>
      <c r="G69" s="44">
        <f t="shared" ref="G69" si="1136">SUM(O69,X69,AF69,AO69,AW69,BF69,BN69,BW69,CE69,CN69,CV69,DE69)</f>
        <v>4</v>
      </c>
      <c r="H69" s="70"/>
      <c r="I69" s="67" t="str">
        <f t="shared" ref="I69" si="1137">IF(O69&gt;0,H69/25,"")</f>
        <v/>
      </c>
      <c r="J69" s="69" t="str">
        <f t="shared" ref="J69" si="1138">IF(O69&gt;0,H69/2,"")</f>
        <v/>
      </c>
      <c r="K69" s="67" t="str">
        <f t="shared" ref="K69" si="1139">IF(O69&gt;0,J69/25,"")</f>
        <v/>
      </c>
      <c r="L69" s="66" t="str">
        <f t="shared" ref="L69" si="1140">IF(O69&gt;0,N69-H69-J69,"")</f>
        <v/>
      </c>
      <c r="M69" s="67" t="str">
        <f t="shared" ref="M69" si="1141">IF(O69&gt;0,L69/25,"")</f>
        <v/>
      </c>
      <c r="N69" s="66" t="str">
        <f t="shared" ref="N69" si="1142">IF(O69&gt;0,O69*25,"")</f>
        <v/>
      </c>
      <c r="O69" s="44"/>
      <c r="P69" s="68"/>
      <c r="Q69" s="47"/>
      <c r="R69" s="67" t="str">
        <f t="shared" ref="R69" si="1143">IF(X69&gt;0,SUM(P69:Q69)/25,"")</f>
        <v/>
      </c>
      <c r="S69" s="69" t="str">
        <f t="shared" si="782"/>
        <v/>
      </c>
      <c r="T69" s="67" t="str">
        <f t="shared" si="783"/>
        <v/>
      </c>
      <c r="U69" s="66" t="str">
        <f t="shared" si="784"/>
        <v/>
      </c>
      <c r="V69" s="67" t="str">
        <f t="shared" si="785"/>
        <v/>
      </c>
      <c r="W69" s="66" t="str">
        <f t="shared" ref="W69" si="1144">IF(X69&gt;0,X69*25,"")</f>
        <v/>
      </c>
      <c r="X69" s="44"/>
      <c r="Y69" s="70"/>
      <c r="Z69" s="67" t="str">
        <f t="shared" ref="Z69" si="1145">IF(AF69&gt;0,Y69/25,"")</f>
        <v/>
      </c>
      <c r="AA69" s="69" t="str">
        <f t="shared" ref="AA69" si="1146">IF(AF69&gt;0,Y69/2,"")</f>
        <v/>
      </c>
      <c r="AB69" s="67" t="str">
        <f t="shared" ref="AB69" si="1147">IF(AF69&gt;0,AA69/25,"")</f>
        <v/>
      </c>
      <c r="AC69" s="66" t="str">
        <f t="shared" ref="AC69" si="1148">IF(AF69&gt;0,AE69-Y69-AA69,"")</f>
        <v/>
      </c>
      <c r="AD69" s="67" t="str">
        <f t="shared" ref="AD69" si="1149">IF(AF69&gt;0,AC69/25,"")</f>
        <v/>
      </c>
      <c r="AE69" s="66" t="str">
        <f t="shared" ref="AE69" si="1150">IF(AF69&gt;0,AF69*25,"")</f>
        <v/>
      </c>
      <c r="AF69" s="44"/>
      <c r="AG69" s="74"/>
      <c r="AH69" s="47"/>
      <c r="AI69" s="67" t="str">
        <f t="shared" ref="AI69" si="1151">IF(AO69&gt;0,SUM(AG69:AH69)/25,"")</f>
        <v/>
      </c>
      <c r="AJ69" s="69" t="str">
        <f t="shared" si="794"/>
        <v/>
      </c>
      <c r="AK69" s="67" t="str">
        <f t="shared" si="795"/>
        <v/>
      </c>
      <c r="AL69" s="66" t="str">
        <f t="shared" si="796"/>
        <v/>
      </c>
      <c r="AM69" s="67" t="str">
        <f t="shared" si="797"/>
        <v/>
      </c>
      <c r="AN69" s="66" t="str">
        <f t="shared" ref="AN69" si="1152">IF(AO69&gt;0,AO69*25,"")</f>
        <v/>
      </c>
      <c r="AO69" s="44"/>
      <c r="AP69" s="70"/>
      <c r="AQ69" s="67" t="str">
        <f t="shared" ref="AQ69" si="1153">IF(AW69&gt;0,AP69/25,"")</f>
        <v/>
      </c>
      <c r="AR69" s="69" t="str">
        <f t="shared" ref="AR69" si="1154">IF(AW69&gt;0,AP69/2,"")</f>
        <v/>
      </c>
      <c r="AS69" s="67" t="str">
        <f t="shared" ref="AS69" si="1155">IF(AW69&gt;0,AR69/25,"")</f>
        <v/>
      </c>
      <c r="AT69" s="66" t="str">
        <f t="shared" ref="AT69" si="1156">IF(AW69&gt;0,AV69-AP69-AR69,"")</f>
        <v/>
      </c>
      <c r="AU69" s="67" t="str">
        <f t="shared" ref="AU69" si="1157">IF(AW69&gt;0,AT69/25,"")</f>
        <v/>
      </c>
      <c r="AV69" s="66" t="str">
        <f t="shared" ref="AV69" si="1158">IF(AW69&gt;0,AW69*25,"")</f>
        <v/>
      </c>
      <c r="AW69" s="44"/>
      <c r="AX69" s="74"/>
      <c r="AY69" s="47"/>
      <c r="AZ69" s="67" t="str">
        <f t="shared" ref="AZ69" si="1159">IF(BF69&gt;0,SUM(AX69:AY69)/25,"")</f>
        <v/>
      </c>
      <c r="BA69" s="69" t="str">
        <f t="shared" si="806"/>
        <v/>
      </c>
      <c r="BB69" s="67" t="str">
        <f t="shared" si="807"/>
        <v/>
      </c>
      <c r="BC69" s="66" t="str">
        <f t="shared" si="808"/>
        <v/>
      </c>
      <c r="BD69" s="67" t="str">
        <f t="shared" si="809"/>
        <v/>
      </c>
      <c r="BE69" s="66" t="str">
        <f t="shared" ref="BE69" si="1160">IF(BF69&gt;0,BF69*25,"")</f>
        <v/>
      </c>
      <c r="BF69" s="44"/>
      <c r="BG69" s="70"/>
      <c r="BH69" s="67" t="str">
        <f t="shared" ref="BH69" si="1161">IF(BN69&gt;0,BG69/25,"")</f>
        <v/>
      </c>
      <c r="BI69" s="69" t="str">
        <f t="shared" ref="BI69" si="1162">IF(BN69&gt;0,BG69/2,"")</f>
        <v/>
      </c>
      <c r="BJ69" s="67" t="str">
        <f t="shared" ref="BJ69" si="1163">IF(BN69&gt;0,BI69/25,"")</f>
        <v/>
      </c>
      <c r="BK69" s="66" t="str">
        <f t="shared" ref="BK69" si="1164">IF(BN69&gt;0,BM69-BG69-BI69,"")</f>
        <v/>
      </c>
      <c r="BL69" s="67" t="str">
        <f t="shared" ref="BL69" si="1165">IF(BN69&gt;0,BK69/25,"")</f>
        <v/>
      </c>
      <c r="BM69" s="66" t="str">
        <f t="shared" ref="BM69" si="1166">IF(BN69&gt;0,BN69*25,"")</f>
        <v/>
      </c>
      <c r="BN69" s="44"/>
      <c r="BO69" s="68"/>
      <c r="BP69" s="47"/>
      <c r="BQ69" s="67" t="str">
        <f t="shared" ref="BQ69" si="1167">IF(BW69&gt;0,SUM(BO69:BP69)/25,"")</f>
        <v/>
      </c>
      <c r="BR69" s="69" t="str">
        <f t="shared" si="818"/>
        <v/>
      </c>
      <c r="BS69" s="67" t="str">
        <f t="shared" si="819"/>
        <v/>
      </c>
      <c r="BT69" s="66" t="str">
        <f t="shared" si="820"/>
        <v/>
      </c>
      <c r="BU69" s="67" t="str">
        <f t="shared" si="821"/>
        <v/>
      </c>
      <c r="BV69" s="66" t="str">
        <f t="shared" ref="BV69" si="1168">IF(BW69&gt;0,BW69*25,"")</f>
        <v/>
      </c>
      <c r="BW69" s="44"/>
      <c r="BX69" s="70"/>
      <c r="BY69" s="67" t="str">
        <f t="shared" ref="BY69" si="1169">IF(CE69&gt;0,BX69/25,"")</f>
        <v/>
      </c>
      <c r="BZ69" s="69" t="str">
        <f t="shared" ref="BZ69" si="1170">IF(CE69&gt;0,BX69/2,"")</f>
        <v/>
      </c>
      <c r="CA69" s="67" t="str">
        <f t="shared" ref="CA69" si="1171">IF(CE69&gt;0,BZ69/25,"")</f>
        <v/>
      </c>
      <c r="CB69" s="66" t="str">
        <f t="shared" ref="CB69" si="1172">IF(CE69&gt;0,CD69-BX69-BZ69,"")</f>
        <v/>
      </c>
      <c r="CC69" s="67" t="str">
        <f t="shared" ref="CC69" si="1173">IF(CE69&gt;0,CB69/25,"")</f>
        <v/>
      </c>
      <c r="CD69" s="66" t="str">
        <f t="shared" ref="CD69" si="1174">IF(CE69&gt;0,CE69*25,"")</f>
        <v/>
      </c>
      <c r="CE69" s="44"/>
      <c r="CF69" s="74">
        <v>30</v>
      </c>
      <c r="CG69" s="47"/>
      <c r="CH69" s="67">
        <f t="shared" ref="CH69" si="1175">IF(CN69&gt;0,SUM(CF69:CG69)/25,"")</f>
        <v>1.2</v>
      </c>
      <c r="CI69" s="69">
        <f t="shared" si="830"/>
        <v>6</v>
      </c>
      <c r="CJ69" s="67">
        <f t="shared" si="831"/>
        <v>0.24</v>
      </c>
      <c r="CK69" s="66">
        <f t="shared" si="832"/>
        <v>64</v>
      </c>
      <c r="CL69" s="67">
        <f t="shared" si="833"/>
        <v>2.56</v>
      </c>
      <c r="CM69" s="66">
        <f t="shared" ref="CM69" si="1176">IF(CN69&gt;0,CN69*25,"")</f>
        <v>100</v>
      </c>
      <c r="CN69" s="44">
        <v>4</v>
      </c>
      <c r="CO69" s="70"/>
      <c r="CP69" s="67" t="str">
        <f t="shared" ref="CP69" si="1177">IF(CV69&gt;0,CO69/25,"")</f>
        <v/>
      </c>
      <c r="CQ69" s="69" t="str">
        <f t="shared" ref="CQ69" si="1178">IF(CV69&gt;0,CO69/2,"")</f>
        <v/>
      </c>
      <c r="CR69" s="67" t="str">
        <f t="shared" ref="CR69" si="1179">IF(CV69&gt;0,CQ69/25,"")</f>
        <v/>
      </c>
      <c r="CS69" s="66" t="str">
        <f t="shared" ref="CS69" si="1180">IF(CV69&gt;0,CU69-CO69-CQ69,"")</f>
        <v/>
      </c>
      <c r="CT69" s="67" t="str">
        <f t="shared" ref="CT69" si="1181">IF(CV69&gt;0,CS69/25,"")</f>
        <v/>
      </c>
      <c r="CU69" s="66" t="str">
        <f t="shared" ref="CU69" si="1182">IF(CV69&gt;0,CV69*25,"")</f>
        <v/>
      </c>
      <c r="CV69" s="44"/>
      <c r="CW69" s="68"/>
      <c r="CX69" s="47"/>
      <c r="CY69" s="67" t="str">
        <f t="shared" ref="CY69" si="1183">IF(DE69&gt;0,SUM(CW69:CX69)/25,"")</f>
        <v/>
      </c>
      <c r="CZ69" s="69" t="str">
        <f t="shared" si="842"/>
        <v/>
      </c>
      <c r="DA69" s="67" t="str">
        <f t="shared" si="843"/>
        <v/>
      </c>
      <c r="DB69" s="66" t="str">
        <f t="shared" si="844"/>
        <v/>
      </c>
      <c r="DC69" s="67" t="str">
        <f t="shared" si="845"/>
        <v/>
      </c>
      <c r="DD69" s="66" t="str">
        <f t="shared" ref="DD69" si="1184">IF(DE69&gt;0,DE69*25,"")</f>
        <v/>
      </c>
      <c r="DE69" s="44"/>
      <c r="DF69" s="38"/>
    </row>
    <row r="70" spans="1:110" s="6" customFormat="1" ht="15.75" customHeight="1" x14ac:dyDescent="0.25">
      <c r="A70" s="73">
        <v>53</v>
      </c>
      <c r="B70" s="72" t="s">
        <v>126</v>
      </c>
      <c r="C70" s="66" t="s">
        <v>83</v>
      </c>
      <c r="D70" s="71">
        <f t="shared" si="771"/>
        <v>30</v>
      </c>
      <c r="E70" s="71">
        <f t="shared" si="772"/>
        <v>0</v>
      </c>
      <c r="F70" s="87">
        <f t="shared" si="773"/>
        <v>0</v>
      </c>
      <c r="G70" s="85">
        <f t="shared" si="774"/>
        <v>3</v>
      </c>
      <c r="H70" s="70"/>
      <c r="I70" s="67" t="str">
        <f t="shared" si="775"/>
        <v/>
      </c>
      <c r="J70" s="69" t="str">
        <f t="shared" si="776"/>
        <v/>
      </c>
      <c r="K70" s="67" t="str">
        <f t="shared" si="777"/>
        <v/>
      </c>
      <c r="L70" s="66" t="str">
        <f t="shared" si="778"/>
        <v/>
      </c>
      <c r="M70" s="67" t="str">
        <f t="shared" si="779"/>
        <v/>
      </c>
      <c r="N70" s="66" t="str">
        <f t="shared" si="780"/>
        <v/>
      </c>
      <c r="O70" s="44"/>
      <c r="P70" s="68"/>
      <c r="Q70" s="47"/>
      <c r="R70" s="67" t="str">
        <f t="shared" si="781"/>
        <v/>
      </c>
      <c r="S70" s="69" t="str">
        <f t="shared" si="782"/>
        <v/>
      </c>
      <c r="T70" s="67" t="str">
        <f t="shared" si="783"/>
        <v/>
      </c>
      <c r="U70" s="66" t="str">
        <f t="shared" si="784"/>
        <v/>
      </c>
      <c r="V70" s="67" t="str">
        <f t="shared" si="785"/>
        <v/>
      </c>
      <c r="W70" s="66" t="str">
        <f t="shared" si="786"/>
        <v/>
      </c>
      <c r="X70" s="44"/>
      <c r="Y70" s="70"/>
      <c r="Z70" s="67" t="str">
        <f t="shared" si="787"/>
        <v/>
      </c>
      <c r="AA70" s="69" t="str">
        <f t="shared" si="788"/>
        <v/>
      </c>
      <c r="AB70" s="67" t="str">
        <f t="shared" si="789"/>
        <v/>
      </c>
      <c r="AC70" s="66" t="str">
        <f t="shared" si="790"/>
        <v/>
      </c>
      <c r="AD70" s="67" t="str">
        <f t="shared" si="791"/>
        <v/>
      </c>
      <c r="AE70" s="66" t="str">
        <f t="shared" si="792"/>
        <v/>
      </c>
      <c r="AF70" s="44"/>
      <c r="AG70" s="68"/>
      <c r="AH70" s="47"/>
      <c r="AI70" s="67" t="str">
        <f t="shared" si="793"/>
        <v/>
      </c>
      <c r="AJ70" s="69" t="str">
        <f t="shared" si="794"/>
        <v/>
      </c>
      <c r="AK70" s="67" t="str">
        <f t="shared" si="795"/>
        <v/>
      </c>
      <c r="AL70" s="66" t="str">
        <f t="shared" si="796"/>
        <v/>
      </c>
      <c r="AM70" s="67" t="str">
        <f t="shared" si="797"/>
        <v/>
      </c>
      <c r="AN70" s="66" t="str">
        <f t="shared" si="798"/>
        <v/>
      </c>
      <c r="AO70" s="44"/>
      <c r="AP70" s="91">
        <v>30</v>
      </c>
      <c r="AQ70" s="67">
        <f t="shared" si="799"/>
        <v>1.2</v>
      </c>
      <c r="AR70" s="69">
        <f t="shared" si="800"/>
        <v>15</v>
      </c>
      <c r="AS70" s="67">
        <f t="shared" si="801"/>
        <v>0.6</v>
      </c>
      <c r="AT70" s="66">
        <f t="shared" si="802"/>
        <v>30</v>
      </c>
      <c r="AU70" s="67">
        <f t="shared" si="803"/>
        <v>1.2</v>
      </c>
      <c r="AV70" s="66">
        <f t="shared" si="804"/>
        <v>75</v>
      </c>
      <c r="AW70" s="44">
        <v>3</v>
      </c>
      <c r="AX70" s="90"/>
      <c r="AY70" s="47"/>
      <c r="AZ70" s="67" t="str">
        <f t="shared" si="999"/>
        <v/>
      </c>
      <c r="BA70" s="69" t="str">
        <f t="shared" si="806"/>
        <v/>
      </c>
      <c r="BB70" s="67" t="str">
        <f t="shared" si="807"/>
        <v/>
      </c>
      <c r="BC70" s="66" t="str">
        <f t="shared" si="808"/>
        <v/>
      </c>
      <c r="BD70" s="67" t="str">
        <f t="shared" si="809"/>
        <v/>
      </c>
      <c r="BE70" s="66" t="str">
        <f t="shared" si="1000"/>
        <v/>
      </c>
      <c r="BF70" s="85"/>
      <c r="BG70" s="70"/>
      <c r="BH70" s="67" t="str">
        <f t="shared" si="811"/>
        <v/>
      </c>
      <c r="BI70" s="69" t="str">
        <f t="shared" si="812"/>
        <v/>
      </c>
      <c r="BJ70" s="67" t="str">
        <f t="shared" si="813"/>
        <v/>
      </c>
      <c r="BK70" s="66" t="str">
        <f t="shared" si="814"/>
        <v/>
      </c>
      <c r="BL70" s="67" t="str">
        <f t="shared" si="815"/>
        <v/>
      </c>
      <c r="BM70" s="66" t="str">
        <f t="shared" si="816"/>
        <v/>
      </c>
      <c r="BN70" s="44"/>
      <c r="BO70" s="68"/>
      <c r="BP70" s="47"/>
      <c r="BQ70" s="67" t="str">
        <f t="shared" si="817"/>
        <v/>
      </c>
      <c r="BR70" s="69" t="str">
        <f t="shared" si="818"/>
        <v/>
      </c>
      <c r="BS70" s="67" t="str">
        <f t="shared" si="819"/>
        <v/>
      </c>
      <c r="BT70" s="66" t="str">
        <f t="shared" si="820"/>
        <v/>
      </c>
      <c r="BU70" s="67" t="str">
        <f t="shared" si="821"/>
        <v/>
      </c>
      <c r="BV70" s="66" t="str">
        <f t="shared" si="822"/>
        <v/>
      </c>
      <c r="BW70" s="44"/>
      <c r="BX70" s="70"/>
      <c r="BY70" s="67" t="str">
        <f t="shared" si="823"/>
        <v/>
      </c>
      <c r="BZ70" s="69" t="str">
        <f t="shared" si="824"/>
        <v/>
      </c>
      <c r="CA70" s="67" t="str">
        <f t="shared" si="825"/>
        <v/>
      </c>
      <c r="CB70" s="66" t="str">
        <f t="shared" si="826"/>
        <v/>
      </c>
      <c r="CC70" s="67" t="str">
        <f t="shared" si="827"/>
        <v/>
      </c>
      <c r="CD70" s="66" t="str">
        <f t="shared" si="828"/>
        <v/>
      </c>
      <c r="CE70" s="44"/>
      <c r="CF70" s="68"/>
      <c r="CG70" s="47"/>
      <c r="CH70" s="67" t="str">
        <f t="shared" si="829"/>
        <v/>
      </c>
      <c r="CI70" s="69" t="str">
        <f t="shared" si="830"/>
        <v/>
      </c>
      <c r="CJ70" s="67" t="str">
        <f t="shared" si="831"/>
        <v/>
      </c>
      <c r="CK70" s="66" t="str">
        <f t="shared" si="832"/>
        <v/>
      </c>
      <c r="CL70" s="67" t="str">
        <f t="shared" si="833"/>
        <v/>
      </c>
      <c r="CM70" s="66" t="str">
        <f t="shared" si="834"/>
        <v/>
      </c>
      <c r="CN70" s="44"/>
      <c r="CO70" s="70"/>
      <c r="CP70" s="67" t="str">
        <f t="shared" si="835"/>
        <v/>
      </c>
      <c r="CQ70" s="69" t="str">
        <f t="shared" si="836"/>
        <v/>
      </c>
      <c r="CR70" s="67" t="str">
        <f t="shared" si="837"/>
        <v/>
      </c>
      <c r="CS70" s="66" t="str">
        <f t="shared" si="838"/>
        <v/>
      </c>
      <c r="CT70" s="67" t="str">
        <f t="shared" si="839"/>
        <v/>
      </c>
      <c r="CU70" s="66" t="str">
        <f t="shared" si="840"/>
        <v/>
      </c>
      <c r="CV70" s="44"/>
      <c r="CW70" s="68"/>
      <c r="CX70" s="47"/>
      <c r="CY70" s="67" t="str">
        <f t="shared" si="841"/>
        <v/>
      </c>
      <c r="CZ70" s="69" t="str">
        <f t="shared" si="842"/>
        <v/>
      </c>
      <c r="DA70" s="67" t="str">
        <f t="shared" si="843"/>
        <v/>
      </c>
      <c r="DB70" s="66" t="str">
        <f t="shared" si="844"/>
        <v/>
      </c>
      <c r="DC70" s="67" t="str">
        <f t="shared" si="845"/>
        <v/>
      </c>
      <c r="DD70" s="66" t="str">
        <f t="shared" si="846"/>
        <v/>
      </c>
      <c r="DE70" s="44"/>
      <c r="DF70" s="38"/>
    </row>
    <row r="71" spans="1:110" s="6" customFormat="1" ht="15.75" customHeight="1" x14ac:dyDescent="0.25">
      <c r="A71" s="73">
        <v>54</v>
      </c>
      <c r="B71" s="72" t="s">
        <v>127</v>
      </c>
      <c r="C71" s="66" t="s">
        <v>83</v>
      </c>
      <c r="D71" s="71">
        <f t="shared" ref="D71" si="1185">SUM(H71,Y71,AP71,BG71,BX71,CO71)</f>
        <v>0</v>
      </c>
      <c r="E71" s="71">
        <f t="shared" ref="E71:E72" si="1186">SUM(P71,AG71,AX71,BO71,CF71,CW71)</f>
        <v>15</v>
      </c>
      <c r="F71" s="87">
        <f t="shared" ref="F71:F72" si="1187">SUM(Q71,AH71,AY71,BP71,CG71,CX71)</f>
        <v>0</v>
      </c>
      <c r="G71" s="85">
        <f t="shared" ref="G71" si="1188">SUM(O71,X71,AF71,AO71,AW71,BF71,BN71,BW71,CE71,CN71,CV71,DE71)</f>
        <v>2</v>
      </c>
      <c r="H71" s="70"/>
      <c r="I71" s="67" t="str">
        <f t="shared" ref="I71:I72" si="1189">IF(O71&gt;0,H71/25,"")</f>
        <v/>
      </c>
      <c r="J71" s="69" t="str">
        <f t="shared" ref="J71:J72" si="1190">IF(O71&gt;0,H71/2,"")</f>
        <v/>
      </c>
      <c r="K71" s="67" t="str">
        <f t="shared" ref="K71:K72" si="1191">IF(O71&gt;0,J71/25,"")</f>
        <v/>
      </c>
      <c r="L71" s="66" t="str">
        <f t="shared" ref="L71:L72" si="1192">IF(O71&gt;0,N71-H71-J71,"")</f>
        <v/>
      </c>
      <c r="M71" s="67" t="str">
        <f t="shared" ref="M71:M72" si="1193">IF(O71&gt;0,L71/25,"")</f>
        <v/>
      </c>
      <c r="N71" s="66" t="str">
        <f t="shared" ref="N71:N72" si="1194">IF(O71&gt;0,O71*25,"")</f>
        <v/>
      </c>
      <c r="O71" s="44"/>
      <c r="P71" s="68"/>
      <c r="Q71" s="47"/>
      <c r="R71" s="67" t="str">
        <f t="shared" ref="R71:R72" si="1195">IF(X71&gt;0,SUM(P71:Q71)/25,"")</f>
        <v/>
      </c>
      <c r="S71" s="69" t="str">
        <f t="shared" si="782"/>
        <v/>
      </c>
      <c r="T71" s="67" t="str">
        <f t="shared" si="783"/>
        <v/>
      </c>
      <c r="U71" s="66" t="str">
        <f t="shared" si="784"/>
        <v/>
      </c>
      <c r="V71" s="67" t="str">
        <f t="shared" si="785"/>
        <v/>
      </c>
      <c r="W71" s="66" t="str">
        <f t="shared" ref="W71:W72" si="1196">IF(X71&gt;0,X71*25,"")</f>
        <v/>
      </c>
      <c r="X71" s="44"/>
      <c r="Y71" s="70"/>
      <c r="Z71" s="67" t="str">
        <f t="shared" ref="Z71:Z72" si="1197">IF(AF71&gt;0,Y71/25,"")</f>
        <v/>
      </c>
      <c r="AA71" s="69" t="str">
        <f t="shared" ref="AA71:AA72" si="1198">IF(AF71&gt;0,Y71/2,"")</f>
        <v/>
      </c>
      <c r="AB71" s="67" t="str">
        <f t="shared" ref="AB71:AB72" si="1199">IF(AF71&gt;0,AA71/25,"")</f>
        <v/>
      </c>
      <c r="AC71" s="66" t="str">
        <f t="shared" ref="AC71:AC72" si="1200">IF(AF71&gt;0,AE71-Y71-AA71,"")</f>
        <v/>
      </c>
      <c r="AD71" s="67" t="str">
        <f t="shared" ref="AD71:AD72" si="1201">IF(AF71&gt;0,AC71/25,"")</f>
        <v/>
      </c>
      <c r="AE71" s="66" t="str">
        <f t="shared" ref="AE71:AE72" si="1202">IF(AF71&gt;0,AF71*25,"")</f>
        <v/>
      </c>
      <c r="AF71" s="44"/>
      <c r="AG71" s="68"/>
      <c r="AH71" s="47"/>
      <c r="AI71" s="67" t="str">
        <f t="shared" ref="AI71:AI72" si="1203">IF(AO71&gt;0,SUM(AG71:AH71)/25,"")</f>
        <v/>
      </c>
      <c r="AJ71" s="69" t="str">
        <f t="shared" si="794"/>
        <v/>
      </c>
      <c r="AK71" s="67" t="str">
        <f t="shared" si="795"/>
        <v/>
      </c>
      <c r="AL71" s="66" t="str">
        <f t="shared" si="796"/>
        <v/>
      </c>
      <c r="AM71" s="67" t="str">
        <f t="shared" si="797"/>
        <v/>
      </c>
      <c r="AN71" s="66" t="str">
        <f t="shared" ref="AN71:AN72" si="1204">IF(AO71&gt;0,AO71*25,"")</f>
        <v/>
      </c>
      <c r="AO71" s="44"/>
      <c r="AP71" s="91"/>
      <c r="AQ71" s="67" t="str">
        <f t="shared" ref="AQ71:AQ72" si="1205">IF(AW71&gt;0,AP71/25,"")</f>
        <v/>
      </c>
      <c r="AR71" s="69" t="str">
        <f t="shared" ref="AR71:AR72" si="1206">IF(AW71&gt;0,AP71/2,"")</f>
        <v/>
      </c>
      <c r="AS71" s="67" t="str">
        <f t="shared" ref="AS71:AS72" si="1207">IF(AW71&gt;0,AR71/25,"")</f>
        <v/>
      </c>
      <c r="AT71" s="66" t="str">
        <f t="shared" ref="AT71:AT72" si="1208">IF(AW71&gt;0,AV71-AP71-AR71,"")</f>
        <v/>
      </c>
      <c r="AU71" s="67" t="str">
        <f t="shared" ref="AU71:AU72" si="1209">IF(AW71&gt;0,AT71/25,"")</f>
        <v/>
      </c>
      <c r="AV71" s="66" t="str">
        <f t="shared" ref="AV71:AV72" si="1210">IF(AW71&gt;0,AW71*25,"")</f>
        <v/>
      </c>
      <c r="AW71" s="44"/>
      <c r="AX71" s="90">
        <v>15</v>
      </c>
      <c r="AY71" s="47"/>
      <c r="AZ71" s="67">
        <f t="shared" ref="AZ71:AZ72" si="1211">IF(BF71&gt;0,SUM(AX71:AY71)/25,"")</f>
        <v>0.6</v>
      </c>
      <c r="BA71" s="69">
        <f t="shared" si="806"/>
        <v>3</v>
      </c>
      <c r="BB71" s="67">
        <f t="shared" si="807"/>
        <v>0.12</v>
      </c>
      <c r="BC71" s="66">
        <f t="shared" si="808"/>
        <v>32</v>
      </c>
      <c r="BD71" s="67">
        <f t="shared" si="809"/>
        <v>1.28</v>
      </c>
      <c r="BE71" s="66">
        <f t="shared" ref="BE71:BE72" si="1212">IF(BF71&gt;0,BF71*25,"")</f>
        <v>50</v>
      </c>
      <c r="BF71" s="85">
        <v>2</v>
      </c>
      <c r="BG71" s="70"/>
      <c r="BH71" s="67" t="str">
        <f t="shared" ref="BH71:BH72" si="1213">IF(BN71&gt;0,BG71/25,"")</f>
        <v/>
      </c>
      <c r="BI71" s="69" t="str">
        <f t="shared" ref="BI71:BI72" si="1214">IF(BN71&gt;0,BG71/2,"")</f>
        <v/>
      </c>
      <c r="BJ71" s="67" t="str">
        <f t="shared" ref="BJ71:BJ72" si="1215">IF(BN71&gt;0,BI71/25,"")</f>
        <v/>
      </c>
      <c r="BK71" s="66" t="str">
        <f t="shared" ref="BK71:BK72" si="1216">IF(BN71&gt;0,BM71-BG71-BI71,"")</f>
        <v/>
      </c>
      <c r="BL71" s="67" t="str">
        <f t="shared" ref="BL71:BL72" si="1217">IF(BN71&gt;0,BK71/25,"")</f>
        <v/>
      </c>
      <c r="BM71" s="66" t="str">
        <f t="shared" ref="BM71:BM72" si="1218">IF(BN71&gt;0,BN71*25,"")</f>
        <v/>
      </c>
      <c r="BN71" s="44"/>
      <c r="BO71" s="68"/>
      <c r="BP71" s="47"/>
      <c r="BQ71" s="67" t="str">
        <f t="shared" ref="BQ71:BQ72" si="1219">IF(BW71&gt;0,SUM(BO71:BP71)/25,"")</f>
        <v/>
      </c>
      <c r="BR71" s="69" t="str">
        <f t="shared" si="818"/>
        <v/>
      </c>
      <c r="BS71" s="67" t="str">
        <f t="shared" si="819"/>
        <v/>
      </c>
      <c r="BT71" s="66" t="str">
        <f t="shared" si="820"/>
        <v/>
      </c>
      <c r="BU71" s="67" t="str">
        <f t="shared" si="821"/>
        <v/>
      </c>
      <c r="BV71" s="66" t="str">
        <f t="shared" ref="BV71:BV72" si="1220">IF(BW71&gt;0,BW71*25,"")</f>
        <v/>
      </c>
      <c r="BW71" s="44"/>
      <c r="BX71" s="70"/>
      <c r="BY71" s="67" t="str">
        <f t="shared" ref="BY71:BY72" si="1221">IF(CE71&gt;0,BX71/25,"")</f>
        <v/>
      </c>
      <c r="BZ71" s="69" t="str">
        <f t="shared" ref="BZ71:BZ72" si="1222">IF(CE71&gt;0,BX71/2,"")</f>
        <v/>
      </c>
      <c r="CA71" s="67" t="str">
        <f t="shared" ref="CA71:CA72" si="1223">IF(CE71&gt;0,BZ71/25,"")</f>
        <v/>
      </c>
      <c r="CB71" s="66" t="str">
        <f t="shared" ref="CB71:CB72" si="1224">IF(CE71&gt;0,CD71-BX71-BZ71,"")</f>
        <v/>
      </c>
      <c r="CC71" s="67" t="str">
        <f t="shared" ref="CC71:CC72" si="1225">IF(CE71&gt;0,CB71/25,"")</f>
        <v/>
      </c>
      <c r="CD71" s="66" t="str">
        <f t="shared" ref="CD71:CD72" si="1226">IF(CE71&gt;0,CE71*25,"")</f>
        <v/>
      </c>
      <c r="CE71" s="44"/>
      <c r="CF71" s="68"/>
      <c r="CG71" s="47"/>
      <c r="CH71" s="67" t="str">
        <f t="shared" ref="CH71:CH72" si="1227">IF(CN71&gt;0,SUM(CF71:CG71)/25,"")</f>
        <v/>
      </c>
      <c r="CI71" s="69" t="str">
        <f t="shared" si="830"/>
        <v/>
      </c>
      <c r="CJ71" s="67" t="str">
        <f t="shared" si="831"/>
        <v/>
      </c>
      <c r="CK71" s="66" t="str">
        <f t="shared" si="832"/>
        <v/>
      </c>
      <c r="CL71" s="67" t="str">
        <f t="shared" si="833"/>
        <v/>
      </c>
      <c r="CM71" s="66" t="str">
        <f t="shared" ref="CM71:CM72" si="1228">IF(CN71&gt;0,CN71*25,"")</f>
        <v/>
      </c>
      <c r="CN71" s="44"/>
      <c r="CO71" s="70"/>
      <c r="CP71" s="67" t="str">
        <f t="shared" ref="CP71:CP72" si="1229">IF(CV71&gt;0,CO71/25,"")</f>
        <v/>
      </c>
      <c r="CQ71" s="69" t="str">
        <f t="shared" ref="CQ71:CQ72" si="1230">IF(CV71&gt;0,CO71/2,"")</f>
        <v/>
      </c>
      <c r="CR71" s="67" t="str">
        <f t="shared" ref="CR71:CR72" si="1231">IF(CV71&gt;0,CQ71/25,"")</f>
        <v/>
      </c>
      <c r="CS71" s="66" t="str">
        <f t="shared" ref="CS71:CS72" si="1232">IF(CV71&gt;0,CU71-CO71-CQ71,"")</f>
        <v/>
      </c>
      <c r="CT71" s="67" t="str">
        <f t="shared" ref="CT71:CT72" si="1233">IF(CV71&gt;0,CS71/25,"")</f>
        <v/>
      </c>
      <c r="CU71" s="66" t="str">
        <f t="shared" ref="CU71:CU72" si="1234">IF(CV71&gt;0,CV71*25,"")</f>
        <v/>
      </c>
      <c r="CV71" s="44"/>
      <c r="CW71" s="68"/>
      <c r="CX71" s="47"/>
      <c r="CY71" s="67" t="str">
        <f t="shared" ref="CY71:CY72" si="1235">IF(DE71&gt;0,SUM(CW71:CX71)/25,"")</f>
        <v/>
      </c>
      <c r="CZ71" s="69" t="str">
        <f t="shared" si="842"/>
        <v/>
      </c>
      <c r="DA71" s="67" t="str">
        <f t="shared" si="843"/>
        <v/>
      </c>
      <c r="DB71" s="66" t="str">
        <f t="shared" si="844"/>
        <v/>
      </c>
      <c r="DC71" s="67" t="str">
        <f t="shared" si="845"/>
        <v/>
      </c>
      <c r="DD71" s="66" t="str">
        <f t="shared" ref="DD71:DD72" si="1236">IF(DE71&gt;0,DE71*25,"")</f>
        <v/>
      </c>
      <c r="DE71" s="44"/>
      <c r="DF71" s="38"/>
    </row>
    <row r="72" spans="1:110" x14ac:dyDescent="0.25">
      <c r="A72" s="73">
        <v>55</v>
      </c>
      <c r="B72" s="89" t="s">
        <v>130</v>
      </c>
      <c r="C72" s="66" t="s">
        <v>83</v>
      </c>
      <c r="D72" s="71">
        <f>SUM(H72,Y72,AP72,BG72,BX72,CO72)</f>
        <v>0</v>
      </c>
      <c r="E72" s="71">
        <f t="shared" si="1186"/>
        <v>60</v>
      </c>
      <c r="F72" s="87">
        <f t="shared" si="1187"/>
        <v>0</v>
      </c>
      <c r="G72" s="85">
        <f>SUM(O72,X72,AF72,AO72,AW72,BF72,BN72,BW72,CE72,CN72,CV72,DE72)</f>
        <v>4</v>
      </c>
      <c r="H72" s="70"/>
      <c r="I72" s="67" t="str">
        <f t="shared" si="1189"/>
        <v/>
      </c>
      <c r="J72" s="69" t="str">
        <f t="shared" si="1190"/>
        <v/>
      </c>
      <c r="K72" s="67" t="str">
        <f t="shared" si="1191"/>
        <v/>
      </c>
      <c r="L72" s="66" t="str">
        <f t="shared" si="1192"/>
        <v/>
      </c>
      <c r="M72" s="67" t="str">
        <f t="shared" si="1193"/>
        <v/>
      </c>
      <c r="N72" s="66" t="str">
        <f t="shared" si="1194"/>
        <v/>
      </c>
      <c r="O72" s="44"/>
      <c r="P72" s="68"/>
      <c r="Q72" s="47"/>
      <c r="R72" s="67" t="str">
        <f t="shared" si="1195"/>
        <v/>
      </c>
      <c r="S72" s="69" t="str">
        <f t="shared" si="782"/>
        <v/>
      </c>
      <c r="T72" s="67" t="str">
        <f t="shared" si="783"/>
        <v/>
      </c>
      <c r="U72" s="66" t="str">
        <f t="shared" si="784"/>
        <v/>
      </c>
      <c r="V72" s="67" t="str">
        <f t="shared" si="785"/>
        <v/>
      </c>
      <c r="W72" s="66" t="str">
        <f t="shared" si="1196"/>
        <v/>
      </c>
      <c r="X72" s="44"/>
      <c r="Y72" s="70"/>
      <c r="Z72" s="67" t="str">
        <f t="shared" si="1197"/>
        <v/>
      </c>
      <c r="AA72" s="69" t="str">
        <f t="shared" si="1198"/>
        <v/>
      </c>
      <c r="AB72" s="67" t="str">
        <f t="shared" si="1199"/>
        <v/>
      </c>
      <c r="AC72" s="66" t="str">
        <f t="shared" si="1200"/>
        <v/>
      </c>
      <c r="AD72" s="67" t="str">
        <f t="shared" si="1201"/>
        <v/>
      </c>
      <c r="AE72" s="66" t="str">
        <f t="shared" si="1202"/>
        <v/>
      </c>
      <c r="AF72" s="44"/>
      <c r="AG72" s="68"/>
      <c r="AH72" s="47"/>
      <c r="AI72" s="67" t="str">
        <f t="shared" si="1203"/>
        <v/>
      </c>
      <c r="AJ72" s="69" t="str">
        <f t="shared" si="794"/>
        <v/>
      </c>
      <c r="AK72" s="67" t="str">
        <f t="shared" si="795"/>
        <v/>
      </c>
      <c r="AL72" s="66" t="str">
        <f t="shared" si="796"/>
        <v/>
      </c>
      <c r="AM72" s="67" t="str">
        <f t="shared" si="797"/>
        <v/>
      </c>
      <c r="AN72" s="66" t="str">
        <f t="shared" si="1204"/>
        <v/>
      </c>
      <c r="AO72" s="44"/>
      <c r="AP72" s="70"/>
      <c r="AQ72" s="67" t="str">
        <f t="shared" si="1205"/>
        <v/>
      </c>
      <c r="AR72" s="69" t="str">
        <f t="shared" si="1206"/>
        <v/>
      </c>
      <c r="AS72" s="67" t="str">
        <f t="shared" si="1207"/>
        <v/>
      </c>
      <c r="AT72" s="66" t="str">
        <f t="shared" si="1208"/>
        <v/>
      </c>
      <c r="AU72" s="67" t="str">
        <f t="shared" si="1209"/>
        <v/>
      </c>
      <c r="AV72" s="66" t="str">
        <f t="shared" si="1210"/>
        <v/>
      </c>
      <c r="AW72" s="44"/>
      <c r="AX72" s="68"/>
      <c r="AY72" s="47"/>
      <c r="AZ72" s="67" t="str">
        <f t="shared" si="1211"/>
        <v/>
      </c>
      <c r="BA72" s="69" t="str">
        <f t="shared" si="806"/>
        <v/>
      </c>
      <c r="BB72" s="67" t="str">
        <f t="shared" si="807"/>
        <v/>
      </c>
      <c r="BC72" s="66" t="str">
        <f t="shared" si="808"/>
        <v/>
      </c>
      <c r="BD72" s="67" t="str">
        <f t="shared" si="809"/>
        <v/>
      </c>
      <c r="BE72" s="66" t="str">
        <f t="shared" si="1212"/>
        <v/>
      </c>
      <c r="BF72" s="44"/>
      <c r="BG72" s="70"/>
      <c r="BH72" s="67" t="str">
        <f t="shared" si="1213"/>
        <v/>
      </c>
      <c r="BI72" s="69" t="str">
        <f t="shared" si="1214"/>
        <v/>
      </c>
      <c r="BJ72" s="67" t="str">
        <f t="shared" si="1215"/>
        <v/>
      </c>
      <c r="BK72" s="66" t="str">
        <f t="shared" si="1216"/>
        <v/>
      </c>
      <c r="BL72" s="67" t="str">
        <f t="shared" si="1217"/>
        <v/>
      </c>
      <c r="BM72" s="66" t="str">
        <f t="shared" si="1218"/>
        <v/>
      </c>
      <c r="BN72" s="44"/>
      <c r="BO72" s="68">
        <v>60</v>
      </c>
      <c r="BP72" s="47"/>
      <c r="BQ72" s="67">
        <f t="shared" si="1219"/>
        <v>2.4</v>
      </c>
      <c r="BR72" s="69">
        <f t="shared" si="818"/>
        <v>12</v>
      </c>
      <c r="BS72" s="67">
        <f t="shared" si="819"/>
        <v>0.48</v>
      </c>
      <c r="BT72" s="66">
        <f t="shared" si="820"/>
        <v>28</v>
      </c>
      <c r="BU72" s="67">
        <f t="shared" si="821"/>
        <v>1.1200000000000001</v>
      </c>
      <c r="BV72" s="66">
        <f t="shared" si="1220"/>
        <v>100</v>
      </c>
      <c r="BW72" s="44">
        <v>4</v>
      </c>
      <c r="BX72" s="86"/>
      <c r="BY72" s="67" t="str">
        <f t="shared" si="1221"/>
        <v/>
      </c>
      <c r="BZ72" s="69" t="str">
        <f t="shared" si="1222"/>
        <v/>
      </c>
      <c r="CA72" s="67" t="str">
        <f t="shared" si="1223"/>
        <v/>
      </c>
      <c r="CB72" s="66" t="str">
        <f t="shared" si="1224"/>
        <v/>
      </c>
      <c r="CC72" s="67" t="str">
        <f t="shared" si="1225"/>
        <v/>
      </c>
      <c r="CD72" s="66" t="str">
        <f t="shared" si="1226"/>
        <v/>
      </c>
      <c r="CE72" s="44"/>
      <c r="CF72" s="68"/>
      <c r="CG72" s="47"/>
      <c r="CH72" s="67" t="str">
        <f t="shared" si="1227"/>
        <v/>
      </c>
      <c r="CI72" s="69" t="str">
        <f t="shared" si="830"/>
        <v/>
      </c>
      <c r="CJ72" s="67" t="str">
        <f t="shared" si="831"/>
        <v/>
      </c>
      <c r="CK72" s="66" t="str">
        <f t="shared" si="832"/>
        <v/>
      </c>
      <c r="CL72" s="67" t="str">
        <f t="shared" si="833"/>
        <v/>
      </c>
      <c r="CM72" s="66" t="str">
        <f t="shared" si="1228"/>
        <v/>
      </c>
      <c r="CN72" s="85"/>
      <c r="CO72" s="86"/>
      <c r="CP72" s="67" t="str">
        <f t="shared" si="1229"/>
        <v/>
      </c>
      <c r="CQ72" s="69" t="str">
        <f t="shared" si="1230"/>
        <v/>
      </c>
      <c r="CR72" s="67" t="str">
        <f t="shared" si="1231"/>
        <v/>
      </c>
      <c r="CS72" s="66" t="str">
        <f t="shared" si="1232"/>
        <v/>
      </c>
      <c r="CT72" s="67" t="str">
        <f t="shared" si="1233"/>
        <v/>
      </c>
      <c r="CU72" s="66" t="str">
        <f t="shared" si="1234"/>
        <v/>
      </c>
      <c r="CV72" s="44"/>
      <c r="CW72" s="68"/>
      <c r="CX72" s="47"/>
      <c r="CY72" s="67" t="str">
        <f t="shared" si="1235"/>
        <v/>
      </c>
      <c r="CZ72" s="69" t="str">
        <f t="shared" si="842"/>
        <v/>
      </c>
      <c r="DA72" s="67" t="str">
        <f t="shared" si="843"/>
        <v/>
      </c>
      <c r="DB72" s="66" t="str">
        <f t="shared" si="844"/>
        <v/>
      </c>
      <c r="DC72" s="67" t="str">
        <f t="shared" si="845"/>
        <v/>
      </c>
      <c r="DD72" s="66" t="str">
        <f t="shared" si="1236"/>
        <v/>
      </c>
      <c r="DE72" s="85"/>
      <c r="DF72" s="38"/>
    </row>
    <row r="73" spans="1:110" x14ac:dyDescent="0.25">
      <c r="A73" s="73">
        <v>56</v>
      </c>
      <c r="B73" s="89" t="s">
        <v>128</v>
      </c>
      <c r="C73" s="66" t="s">
        <v>83</v>
      </c>
      <c r="D73" s="71">
        <f>SUM(H73,Y73,AP73,BG73,BX73,CO73)</f>
        <v>30</v>
      </c>
      <c r="E73" s="71">
        <f t="shared" ref="E73" si="1237">SUM(P73,AG73,AX73,BO73,CF73,CW73)</f>
        <v>0</v>
      </c>
      <c r="F73" s="87">
        <f t="shared" ref="F73" si="1238">SUM(Q73,AH73,AY73,BP73,CG73,CX73)</f>
        <v>0</v>
      </c>
      <c r="G73" s="85">
        <f>SUM(O73,X73,AF73,AO73,AW73,BF73,BN73,BW73,CE73,CN73,CV73,DE73)</f>
        <v>2</v>
      </c>
      <c r="H73" s="70"/>
      <c r="I73" s="67" t="str">
        <f t="shared" ref="I73" si="1239">IF(O73&gt;0,H73/25,"")</f>
        <v/>
      </c>
      <c r="J73" s="69" t="str">
        <f t="shared" ref="J73" si="1240">IF(O73&gt;0,H73/2,"")</f>
        <v/>
      </c>
      <c r="K73" s="67" t="str">
        <f t="shared" ref="K73" si="1241">IF(O73&gt;0,J73/25,"")</f>
        <v/>
      </c>
      <c r="L73" s="66" t="str">
        <f t="shared" ref="L73" si="1242">IF(O73&gt;0,N73-H73-J73,"")</f>
        <v/>
      </c>
      <c r="M73" s="67" t="str">
        <f t="shared" ref="M73" si="1243">IF(O73&gt;0,L73/25,"")</f>
        <v/>
      </c>
      <c r="N73" s="66" t="str">
        <f t="shared" ref="N73" si="1244">IF(O73&gt;0,O73*25,"")</f>
        <v/>
      </c>
      <c r="O73" s="44"/>
      <c r="P73" s="68"/>
      <c r="Q73" s="47"/>
      <c r="R73" s="67" t="str">
        <f t="shared" ref="R73" si="1245">IF(X73&gt;0,SUM(P73:Q73)/25,"")</f>
        <v/>
      </c>
      <c r="S73" s="69" t="str">
        <f t="shared" si="782"/>
        <v/>
      </c>
      <c r="T73" s="67" t="str">
        <f t="shared" si="783"/>
        <v/>
      </c>
      <c r="U73" s="66" t="str">
        <f t="shared" si="784"/>
        <v/>
      </c>
      <c r="V73" s="67" t="str">
        <f t="shared" si="785"/>
        <v/>
      </c>
      <c r="W73" s="66" t="str">
        <f t="shared" ref="W73" si="1246">IF(X73&gt;0,X73*25,"")</f>
        <v/>
      </c>
      <c r="X73" s="44"/>
      <c r="Y73" s="70"/>
      <c r="Z73" s="67" t="str">
        <f t="shared" ref="Z73" si="1247">IF(AF73&gt;0,Y73/25,"")</f>
        <v/>
      </c>
      <c r="AA73" s="69" t="str">
        <f t="shared" ref="AA73" si="1248">IF(AF73&gt;0,Y73/2,"")</f>
        <v/>
      </c>
      <c r="AB73" s="67" t="str">
        <f t="shared" ref="AB73" si="1249">IF(AF73&gt;0,AA73/25,"")</f>
        <v/>
      </c>
      <c r="AC73" s="66" t="str">
        <f t="shared" ref="AC73" si="1250">IF(AF73&gt;0,AE73-Y73-AA73,"")</f>
        <v/>
      </c>
      <c r="AD73" s="67" t="str">
        <f t="shared" ref="AD73" si="1251">IF(AF73&gt;0,AC73/25,"")</f>
        <v/>
      </c>
      <c r="AE73" s="66" t="str">
        <f t="shared" ref="AE73" si="1252">IF(AF73&gt;0,AF73*25,"")</f>
        <v/>
      </c>
      <c r="AF73" s="44"/>
      <c r="AG73" s="68"/>
      <c r="AH73" s="47"/>
      <c r="AI73" s="67" t="str">
        <f t="shared" ref="AI73" si="1253">IF(AO73&gt;0,SUM(AG73:AH73)/25,"")</f>
        <v/>
      </c>
      <c r="AJ73" s="69" t="str">
        <f t="shared" si="794"/>
        <v/>
      </c>
      <c r="AK73" s="67" t="str">
        <f t="shared" si="795"/>
        <v/>
      </c>
      <c r="AL73" s="66" t="str">
        <f t="shared" si="796"/>
        <v/>
      </c>
      <c r="AM73" s="67" t="str">
        <f t="shared" si="797"/>
        <v/>
      </c>
      <c r="AN73" s="66" t="str">
        <f t="shared" ref="AN73" si="1254">IF(AO73&gt;0,AO73*25,"")</f>
        <v/>
      </c>
      <c r="AO73" s="44"/>
      <c r="AP73" s="70"/>
      <c r="AQ73" s="67" t="str">
        <f t="shared" ref="AQ73" si="1255">IF(AW73&gt;0,AP73/25,"")</f>
        <v/>
      </c>
      <c r="AR73" s="69" t="str">
        <f t="shared" ref="AR73" si="1256">IF(AW73&gt;0,AP73/2,"")</f>
        <v/>
      </c>
      <c r="AS73" s="67" t="str">
        <f t="shared" ref="AS73" si="1257">IF(AW73&gt;0,AR73/25,"")</f>
        <v/>
      </c>
      <c r="AT73" s="66" t="str">
        <f t="shared" ref="AT73" si="1258">IF(AW73&gt;0,AV73-AP73-AR73,"")</f>
        <v/>
      </c>
      <c r="AU73" s="67" t="str">
        <f t="shared" ref="AU73" si="1259">IF(AW73&gt;0,AT73/25,"")</f>
        <v/>
      </c>
      <c r="AV73" s="66" t="str">
        <f t="shared" ref="AV73" si="1260">IF(AW73&gt;0,AW73*25,"")</f>
        <v/>
      </c>
      <c r="AW73" s="44"/>
      <c r="AX73" s="68"/>
      <c r="AY73" s="47"/>
      <c r="AZ73" s="67" t="str">
        <f t="shared" ref="AZ73" si="1261">IF(BF73&gt;0,SUM(AX73:AY73)/25,"")</f>
        <v/>
      </c>
      <c r="BA73" s="69" t="str">
        <f t="shared" si="806"/>
        <v/>
      </c>
      <c r="BB73" s="67" t="str">
        <f t="shared" si="807"/>
        <v/>
      </c>
      <c r="BC73" s="66" t="str">
        <f t="shared" si="808"/>
        <v/>
      </c>
      <c r="BD73" s="67" t="str">
        <f t="shared" si="809"/>
        <v/>
      </c>
      <c r="BE73" s="66" t="str">
        <f t="shared" ref="BE73" si="1262">IF(BF73&gt;0,BF73*25,"")</f>
        <v/>
      </c>
      <c r="BF73" s="44"/>
      <c r="BG73" s="70"/>
      <c r="BH73" s="67" t="str">
        <f t="shared" ref="BH73" si="1263">IF(BN73&gt;0,BG73/25,"")</f>
        <v/>
      </c>
      <c r="BI73" s="69" t="str">
        <f t="shared" ref="BI73" si="1264">IF(BN73&gt;0,BG73/2,"")</f>
        <v/>
      </c>
      <c r="BJ73" s="67" t="str">
        <f t="shared" ref="BJ73" si="1265">IF(BN73&gt;0,BI73/25,"")</f>
        <v/>
      </c>
      <c r="BK73" s="66" t="str">
        <f t="shared" ref="BK73" si="1266">IF(BN73&gt;0,BM73-BG73-BI73,"")</f>
        <v/>
      </c>
      <c r="BL73" s="67" t="str">
        <f t="shared" ref="BL73" si="1267">IF(BN73&gt;0,BK73/25,"")</f>
        <v/>
      </c>
      <c r="BM73" s="66" t="str">
        <f t="shared" ref="BM73" si="1268">IF(BN73&gt;0,BN73*25,"")</f>
        <v/>
      </c>
      <c r="BN73" s="44"/>
      <c r="BO73" s="68"/>
      <c r="BP73" s="47"/>
      <c r="BQ73" s="67" t="str">
        <f t="shared" ref="BQ73" si="1269">IF(BW73&gt;0,SUM(BO73:BP73)/25,"")</f>
        <v/>
      </c>
      <c r="BR73" s="69" t="str">
        <f t="shared" si="818"/>
        <v/>
      </c>
      <c r="BS73" s="67" t="str">
        <f t="shared" si="819"/>
        <v/>
      </c>
      <c r="BT73" s="66" t="str">
        <f t="shared" si="820"/>
        <v/>
      </c>
      <c r="BU73" s="67" t="str">
        <f t="shared" si="821"/>
        <v/>
      </c>
      <c r="BV73" s="66" t="str">
        <f t="shared" ref="BV73" si="1270">IF(BW73&gt;0,BW73*25,"")</f>
        <v/>
      </c>
      <c r="BW73" s="44"/>
      <c r="BX73" s="86">
        <v>30</v>
      </c>
      <c r="BY73" s="67">
        <f t="shared" ref="BY73" si="1271">IF(CE73&gt;0,BX73/25,"")</f>
        <v>1.2</v>
      </c>
      <c r="BZ73" s="69">
        <f t="shared" ref="BZ73" si="1272">IF(CE73&gt;0,BX73/2,"")</f>
        <v>15</v>
      </c>
      <c r="CA73" s="67">
        <f t="shared" ref="CA73" si="1273">IF(CE73&gt;0,BZ73/25,"")</f>
        <v>0.6</v>
      </c>
      <c r="CB73" s="66">
        <f t="shared" ref="CB73" si="1274">IF(CE73&gt;0,CD73-BX73-BZ73,"")</f>
        <v>5</v>
      </c>
      <c r="CC73" s="67">
        <f t="shared" ref="CC73" si="1275">IF(CE73&gt;0,CB73/25,"")</f>
        <v>0.2</v>
      </c>
      <c r="CD73" s="66">
        <f t="shared" ref="CD73" si="1276">IF(CE73&gt;0,CE73*25,"")</f>
        <v>50</v>
      </c>
      <c r="CE73" s="44">
        <v>2</v>
      </c>
      <c r="CF73" s="68"/>
      <c r="CG73" s="47"/>
      <c r="CH73" s="67" t="str">
        <f t="shared" ref="CH73" si="1277">IF(CN73&gt;0,SUM(CF73:CG73)/25,"")</f>
        <v/>
      </c>
      <c r="CI73" s="69" t="str">
        <f t="shared" si="830"/>
        <v/>
      </c>
      <c r="CJ73" s="67" t="str">
        <f t="shared" si="831"/>
        <v/>
      </c>
      <c r="CK73" s="66" t="str">
        <f t="shared" si="832"/>
        <v/>
      </c>
      <c r="CL73" s="67" t="str">
        <f t="shared" si="833"/>
        <v/>
      </c>
      <c r="CM73" s="66" t="str">
        <f t="shared" ref="CM73" si="1278">IF(CN73&gt;0,CN73*25,"")</f>
        <v/>
      </c>
      <c r="CN73" s="85"/>
      <c r="CO73" s="86"/>
      <c r="CP73" s="67" t="str">
        <f t="shared" ref="CP73" si="1279">IF(CV73&gt;0,CO73/25,"")</f>
        <v/>
      </c>
      <c r="CQ73" s="69" t="str">
        <f t="shared" ref="CQ73" si="1280">IF(CV73&gt;0,CO73/2,"")</f>
        <v/>
      </c>
      <c r="CR73" s="67" t="str">
        <f t="shared" ref="CR73" si="1281">IF(CV73&gt;0,CQ73/25,"")</f>
        <v/>
      </c>
      <c r="CS73" s="66" t="str">
        <f t="shared" ref="CS73" si="1282">IF(CV73&gt;0,CU73-CO73-CQ73,"")</f>
        <v/>
      </c>
      <c r="CT73" s="67" t="str">
        <f t="shared" ref="CT73" si="1283">IF(CV73&gt;0,CS73/25,"")</f>
        <v/>
      </c>
      <c r="CU73" s="66" t="str">
        <f t="shared" ref="CU73" si="1284">IF(CV73&gt;0,CV73*25,"")</f>
        <v/>
      </c>
      <c r="CV73" s="44"/>
      <c r="CW73" s="68"/>
      <c r="CX73" s="47"/>
      <c r="CY73" s="67" t="str">
        <f t="shared" ref="CY73" si="1285">IF(DE73&gt;0,SUM(CW73:CX73)/25,"")</f>
        <v/>
      </c>
      <c r="CZ73" s="69" t="str">
        <f t="shared" si="842"/>
        <v/>
      </c>
      <c r="DA73" s="67" t="str">
        <f t="shared" si="843"/>
        <v/>
      </c>
      <c r="DB73" s="66" t="str">
        <f t="shared" si="844"/>
        <v/>
      </c>
      <c r="DC73" s="67" t="str">
        <f t="shared" si="845"/>
        <v/>
      </c>
      <c r="DD73" s="66" t="str">
        <f t="shared" ref="DD73" si="1286">IF(DE73&gt;0,DE73*25,"")</f>
        <v/>
      </c>
      <c r="DE73" s="85"/>
      <c r="DF73" s="38"/>
    </row>
    <row r="74" spans="1:110" ht="16.5" thickBot="1" x14ac:dyDescent="0.3">
      <c r="A74" s="73">
        <v>57</v>
      </c>
      <c r="B74" s="89" t="s">
        <v>129</v>
      </c>
      <c r="C74" s="66" t="s">
        <v>83</v>
      </c>
      <c r="D74" s="71">
        <f>SUM(H74,Y74,AP74,BG74,BX74,CO74)</f>
        <v>30</v>
      </c>
      <c r="E74" s="71">
        <f t="shared" ref="E74:F76" si="1287">SUM(P74,AG74,AX74,BO74,CF74,CW74)</f>
        <v>0</v>
      </c>
      <c r="F74" s="87">
        <f t="shared" si="1287"/>
        <v>0</v>
      </c>
      <c r="G74" s="85">
        <f>SUM(O74,X74,AF74,AO74,AW74,BF74,BN74,BW74,CE74,CN74,CV74,DE74)</f>
        <v>2</v>
      </c>
      <c r="H74" s="70"/>
      <c r="I74" s="67" t="str">
        <f t="shared" si="775"/>
        <v/>
      </c>
      <c r="J74" s="69" t="str">
        <f t="shared" si="776"/>
        <v/>
      </c>
      <c r="K74" s="67" t="str">
        <f t="shared" si="777"/>
        <v/>
      </c>
      <c r="L74" s="66" t="str">
        <f t="shared" si="778"/>
        <v/>
      </c>
      <c r="M74" s="67" t="str">
        <f t="shared" si="779"/>
        <v/>
      </c>
      <c r="N74" s="66" t="str">
        <f t="shared" si="780"/>
        <v/>
      </c>
      <c r="O74" s="44"/>
      <c r="P74" s="68"/>
      <c r="Q74" s="47"/>
      <c r="R74" s="67" t="str">
        <f t="shared" si="781"/>
        <v/>
      </c>
      <c r="S74" s="69" t="str">
        <f t="shared" si="782"/>
        <v/>
      </c>
      <c r="T74" s="67" t="str">
        <f t="shared" si="783"/>
        <v/>
      </c>
      <c r="U74" s="66" t="str">
        <f t="shared" si="784"/>
        <v/>
      </c>
      <c r="V74" s="67" t="str">
        <f t="shared" si="785"/>
        <v/>
      </c>
      <c r="W74" s="66" t="str">
        <f t="shared" si="786"/>
        <v/>
      </c>
      <c r="X74" s="44"/>
      <c r="Y74" s="70"/>
      <c r="Z74" s="67" t="str">
        <f t="shared" si="787"/>
        <v/>
      </c>
      <c r="AA74" s="69" t="str">
        <f t="shared" si="788"/>
        <v/>
      </c>
      <c r="AB74" s="67" t="str">
        <f t="shared" si="789"/>
        <v/>
      </c>
      <c r="AC74" s="66" t="str">
        <f t="shared" si="790"/>
        <v/>
      </c>
      <c r="AD74" s="67" t="str">
        <f t="shared" si="791"/>
        <v/>
      </c>
      <c r="AE74" s="66" t="str">
        <f t="shared" si="792"/>
        <v/>
      </c>
      <c r="AF74" s="44"/>
      <c r="AG74" s="68"/>
      <c r="AH74" s="47"/>
      <c r="AI74" s="67" t="str">
        <f t="shared" si="793"/>
        <v/>
      </c>
      <c r="AJ74" s="69" t="str">
        <f t="shared" si="794"/>
        <v/>
      </c>
      <c r="AK74" s="67" t="str">
        <f t="shared" si="795"/>
        <v/>
      </c>
      <c r="AL74" s="66" t="str">
        <f t="shared" si="796"/>
        <v/>
      </c>
      <c r="AM74" s="67" t="str">
        <f t="shared" si="797"/>
        <v/>
      </c>
      <c r="AN74" s="66" t="str">
        <f t="shared" si="798"/>
        <v/>
      </c>
      <c r="AO74" s="44"/>
      <c r="AP74" s="70"/>
      <c r="AQ74" s="67" t="str">
        <f t="shared" si="799"/>
        <v/>
      </c>
      <c r="AR74" s="69" t="str">
        <f t="shared" si="800"/>
        <v/>
      </c>
      <c r="AS74" s="67" t="str">
        <f t="shared" si="801"/>
        <v/>
      </c>
      <c r="AT74" s="66" t="str">
        <f t="shared" si="802"/>
        <v/>
      </c>
      <c r="AU74" s="67" t="str">
        <f t="shared" si="803"/>
        <v/>
      </c>
      <c r="AV74" s="66" t="str">
        <f t="shared" si="804"/>
        <v/>
      </c>
      <c r="AW74" s="44"/>
      <c r="AX74" s="68"/>
      <c r="AY74" s="47"/>
      <c r="AZ74" s="67" t="str">
        <f t="shared" si="999"/>
        <v/>
      </c>
      <c r="BA74" s="69" t="str">
        <f t="shared" si="806"/>
        <v/>
      </c>
      <c r="BB74" s="67" t="str">
        <f t="shared" si="807"/>
        <v/>
      </c>
      <c r="BC74" s="66" t="str">
        <f t="shared" si="808"/>
        <v/>
      </c>
      <c r="BD74" s="67" t="str">
        <f t="shared" si="809"/>
        <v/>
      </c>
      <c r="BE74" s="66" t="str">
        <f t="shared" si="1000"/>
        <v/>
      </c>
      <c r="BF74" s="44"/>
      <c r="BG74" s="70"/>
      <c r="BH74" s="67" t="str">
        <f t="shared" si="811"/>
        <v/>
      </c>
      <c r="BI74" s="69" t="str">
        <f t="shared" si="812"/>
        <v/>
      </c>
      <c r="BJ74" s="67" t="str">
        <f t="shared" si="813"/>
        <v/>
      </c>
      <c r="BK74" s="66" t="str">
        <f t="shared" si="814"/>
        <v/>
      </c>
      <c r="BL74" s="67" t="str">
        <f t="shared" si="815"/>
        <v/>
      </c>
      <c r="BM74" s="66" t="str">
        <f t="shared" si="816"/>
        <v/>
      </c>
      <c r="BN74" s="44"/>
      <c r="BO74" s="68"/>
      <c r="BP74" s="47"/>
      <c r="BQ74" s="67" t="str">
        <f t="shared" si="817"/>
        <v/>
      </c>
      <c r="BR74" s="69" t="str">
        <f t="shared" si="818"/>
        <v/>
      </c>
      <c r="BS74" s="67" t="str">
        <f t="shared" si="819"/>
        <v/>
      </c>
      <c r="BT74" s="66" t="str">
        <f t="shared" si="820"/>
        <v/>
      </c>
      <c r="BU74" s="67" t="str">
        <f t="shared" si="821"/>
        <v/>
      </c>
      <c r="BV74" s="66" t="str">
        <f t="shared" si="822"/>
        <v/>
      </c>
      <c r="BW74" s="44"/>
      <c r="BX74" s="86"/>
      <c r="BY74" s="67" t="str">
        <f t="shared" si="823"/>
        <v/>
      </c>
      <c r="BZ74" s="69" t="str">
        <f t="shared" si="824"/>
        <v/>
      </c>
      <c r="CA74" s="67" t="str">
        <f t="shared" si="825"/>
        <v/>
      </c>
      <c r="CB74" s="66" t="str">
        <f t="shared" si="826"/>
        <v/>
      </c>
      <c r="CC74" s="67" t="str">
        <f t="shared" si="827"/>
        <v/>
      </c>
      <c r="CD74" s="66" t="str">
        <f t="shared" si="828"/>
        <v/>
      </c>
      <c r="CE74" s="44"/>
      <c r="CF74" s="68"/>
      <c r="CG74" s="47"/>
      <c r="CH74" s="67" t="str">
        <f t="shared" si="829"/>
        <v/>
      </c>
      <c r="CI74" s="69" t="str">
        <f t="shared" si="830"/>
        <v/>
      </c>
      <c r="CJ74" s="67" t="str">
        <f t="shared" si="831"/>
        <v/>
      </c>
      <c r="CK74" s="66" t="str">
        <f t="shared" si="832"/>
        <v/>
      </c>
      <c r="CL74" s="67" t="str">
        <f t="shared" si="833"/>
        <v/>
      </c>
      <c r="CM74" s="66" t="str">
        <f t="shared" si="834"/>
        <v/>
      </c>
      <c r="CN74" s="85"/>
      <c r="CO74" s="86">
        <v>30</v>
      </c>
      <c r="CP74" s="67">
        <f t="shared" si="835"/>
        <v>1.2</v>
      </c>
      <c r="CQ74" s="69">
        <f t="shared" si="836"/>
        <v>15</v>
      </c>
      <c r="CR74" s="67">
        <f t="shared" si="837"/>
        <v>0.6</v>
      </c>
      <c r="CS74" s="66">
        <f t="shared" si="838"/>
        <v>5</v>
      </c>
      <c r="CT74" s="67">
        <f t="shared" si="839"/>
        <v>0.2</v>
      </c>
      <c r="CU74" s="66">
        <f t="shared" si="840"/>
        <v>50</v>
      </c>
      <c r="CV74" s="44">
        <v>2</v>
      </c>
      <c r="CW74" s="68"/>
      <c r="CX74" s="47"/>
      <c r="CY74" s="67" t="str">
        <f t="shared" si="841"/>
        <v/>
      </c>
      <c r="CZ74" s="69" t="str">
        <f t="shared" si="842"/>
        <v/>
      </c>
      <c r="DA74" s="67" t="str">
        <f t="shared" si="843"/>
        <v/>
      </c>
      <c r="DB74" s="66" t="str">
        <f t="shared" si="844"/>
        <v/>
      </c>
      <c r="DC74" s="67" t="str">
        <f t="shared" si="845"/>
        <v/>
      </c>
      <c r="DD74" s="66" t="str">
        <f t="shared" si="846"/>
        <v/>
      </c>
      <c r="DE74" s="85"/>
      <c r="DF74" s="38"/>
    </row>
    <row r="75" spans="1:110" ht="17.25" thickTop="1" thickBot="1" x14ac:dyDescent="0.3">
      <c r="A75" s="151" t="s">
        <v>50</v>
      </c>
      <c r="B75" s="152"/>
      <c r="C75" s="153"/>
      <c r="D75" s="63">
        <f>SUM(H75,Y75,AP75,BG75,BX75,CO75)</f>
        <v>255</v>
      </c>
      <c r="E75" s="63">
        <f t="shared" si="1287"/>
        <v>315</v>
      </c>
      <c r="F75" s="59">
        <f t="shared" si="1287"/>
        <v>0</v>
      </c>
      <c r="G75" s="58">
        <f>SUM(O75,X75,AF75,AO75,AW75,BF75,BN75,BW75,CE75,CN75,CV75,DE75)</f>
        <v>56</v>
      </c>
      <c r="H75" s="64">
        <f t="shared" ref="H75:Y75" si="1288">SUM(H53:H74)</f>
        <v>0</v>
      </c>
      <c r="I75" s="60">
        <f t="shared" si="1288"/>
        <v>0</v>
      </c>
      <c r="J75" s="63">
        <f t="shared" si="1288"/>
        <v>0</v>
      </c>
      <c r="K75" s="60">
        <f t="shared" si="1288"/>
        <v>0</v>
      </c>
      <c r="L75" s="59">
        <f t="shared" si="1288"/>
        <v>0</v>
      </c>
      <c r="M75" s="60">
        <f t="shared" si="1288"/>
        <v>0</v>
      </c>
      <c r="N75" s="59">
        <f t="shared" si="1288"/>
        <v>0</v>
      </c>
      <c r="O75" s="58">
        <f t="shared" si="1288"/>
        <v>0</v>
      </c>
      <c r="P75" s="62">
        <f t="shared" si="1288"/>
        <v>0</v>
      </c>
      <c r="Q75" s="61">
        <f t="shared" si="1288"/>
        <v>0</v>
      </c>
      <c r="R75" s="60">
        <f t="shared" si="1288"/>
        <v>0</v>
      </c>
      <c r="S75" s="60">
        <f t="shared" ref="S75:T75" si="1289">SUM(S53:S74)</f>
        <v>0</v>
      </c>
      <c r="T75" s="60">
        <f t="shared" si="1289"/>
        <v>0</v>
      </c>
      <c r="U75" s="59">
        <f t="shared" si="1288"/>
        <v>0</v>
      </c>
      <c r="V75" s="60">
        <f t="shared" si="1288"/>
        <v>0</v>
      </c>
      <c r="W75" s="59">
        <f t="shared" si="1288"/>
        <v>0</v>
      </c>
      <c r="X75" s="58">
        <f t="shared" si="1288"/>
        <v>0</v>
      </c>
      <c r="Y75" s="64">
        <f t="shared" si="1288"/>
        <v>30</v>
      </c>
      <c r="Z75" s="60">
        <f t="shared" ref="Z75:BI75" si="1290">SUM(Z50:Z74)</f>
        <v>1.2</v>
      </c>
      <c r="AA75" s="63">
        <f t="shared" si="1290"/>
        <v>15</v>
      </c>
      <c r="AB75" s="60">
        <f t="shared" si="1290"/>
        <v>0.6</v>
      </c>
      <c r="AC75" s="59">
        <f t="shared" si="1290"/>
        <v>30</v>
      </c>
      <c r="AD75" s="60">
        <f t="shared" si="1290"/>
        <v>1.2000000000000002</v>
      </c>
      <c r="AE75" s="59">
        <f t="shared" si="1290"/>
        <v>75</v>
      </c>
      <c r="AF75" s="58">
        <f t="shared" si="1290"/>
        <v>3</v>
      </c>
      <c r="AG75" s="62">
        <f t="shared" si="1290"/>
        <v>30</v>
      </c>
      <c r="AH75" s="61">
        <f t="shared" si="1290"/>
        <v>0</v>
      </c>
      <c r="AI75" s="60">
        <f t="shared" si="1290"/>
        <v>1.2</v>
      </c>
      <c r="AJ75" s="60">
        <f t="shared" ref="AJ75:AK75" si="1291">SUM(AJ50:AJ74)</f>
        <v>6</v>
      </c>
      <c r="AK75" s="60">
        <f t="shared" si="1291"/>
        <v>0.24</v>
      </c>
      <c r="AL75" s="59">
        <f t="shared" si="1290"/>
        <v>14</v>
      </c>
      <c r="AM75" s="60">
        <f t="shared" si="1290"/>
        <v>0.56000000000000005</v>
      </c>
      <c r="AN75" s="59">
        <f t="shared" si="1290"/>
        <v>50</v>
      </c>
      <c r="AO75" s="58">
        <f t="shared" si="1290"/>
        <v>2</v>
      </c>
      <c r="AP75" s="64">
        <f t="shared" si="1290"/>
        <v>75</v>
      </c>
      <c r="AQ75" s="60">
        <f t="shared" si="1290"/>
        <v>3</v>
      </c>
      <c r="AR75" s="63">
        <f t="shared" si="1290"/>
        <v>37.5</v>
      </c>
      <c r="AS75" s="60">
        <f t="shared" si="1290"/>
        <v>1.5</v>
      </c>
      <c r="AT75" s="59">
        <f t="shared" si="1290"/>
        <v>162.5</v>
      </c>
      <c r="AU75" s="60">
        <f t="shared" si="1290"/>
        <v>6.5000000000000009</v>
      </c>
      <c r="AV75" s="59">
        <f t="shared" si="1290"/>
        <v>275</v>
      </c>
      <c r="AW75" s="58">
        <f t="shared" si="1290"/>
        <v>11</v>
      </c>
      <c r="AX75" s="62">
        <f t="shared" si="1290"/>
        <v>120</v>
      </c>
      <c r="AY75" s="61">
        <f t="shared" si="1290"/>
        <v>0</v>
      </c>
      <c r="AZ75" s="60">
        <f t="shared" si="1290"/>
        <v>4.8</v>
      </c>
      <c r="BA75" s="60">
        <f t="shared" ref="BA75:BB75" si="1292">SUM(BA50:BA74)</f>
        <v>24</v>
      </c>
      <c r="BB75" s="60">
        <f t="shared" si="1292"/>
        <v>0.96</v>
      </c>
      <c r="BC75" s="59">
        <f t="shared" si="1290"/>
        <v>106</v>
      </c>
      <c r="BD75" s="60">
        <f t="shared" si="1290"/>
        <v>4.24</v>
      </c>
      <c r="BE75" s="59">
        <f t="shared" si="1290"/>
        <v>250</v>
      </c>
      <c r="BF75" s="58">
        <f t="shared" si="1290"/>
        <v>10</v>
      </c>
      <c r="BG75" s="64">
        <f t="shared" si="1290"/>
        <v>30</v>
      </c>
      <c r="BH75" s="60">
        <f t="shared" si="1290"/>
        <v>1.2</v>
      </c>
      <c r="BI75" s="63">
        <f t="shared" si="1290"/>
        <v>15</v>
      </c>
      <c r="BJ75" s="60">
        <f t="shared" ref="BJ75:CS75" si="1293">SUM(BJ50:BJ74)</f>
        <v>0.6</v>
      </c>
      <c r="BK75" s="59">
        <f t="shared" si="1293"/>
        <v>55</v>
      </c>
      <c r="BL75" s="60">
        <f t="shared" si="1293"/>
        <v>2.2000000000000002</v>
      </c>
      <c r="BM75" s="59">
        <f t="shared" si="1293"/>
        <v>100</v>
      </c>
      <c r="BN75" s="58">
        <f t="shared" si="1293"/>
        <v>4</v>
      </c>
      <c r="BO75" s="62">
        <f t="shared" si="1293"/>
        <v>120</v>
      </c>
      <c r="BP75" s="61">
        <f t="shared" si="1293"/>
        <v>0</v>
      </c>
      <c r="BQ75" s="60">
        <f t="shared" si="1293"/>
        <v>4.8</v>
      </c>
      <c r="BR75" s="60">
        <f t="shared" ref="BR75:BU75" si="1294">SUM(BR50:BR74)</f>
        <v>24</v>
      </c>
      <c r="BS75" s="60">
        <f t="shared" si="1294"/>
        <v>0.96</v>
      </c>
      <c r="BT75" s="60">
        <f t="shared" si="1294"/>
        <v>131</v>
      </c>
      <c r="BU75" s="60">
        <f t="shared" si="1294"/>
        <v>5.24</v>
      </c>
      <c r="BV75" s="59">
        <f t="shared" si="1293"/>
        <v>275</v>
      </c>
      <c r="BW75" s="58">
        <f t="shared" si="1293"/>
        <v>11</v>
      </c>
      <c r="BX75" s="64">
        <f t="shared" si="1293"/>
        <v>60</v>
      </c>
      <c r="BY75" s="60">
        <f t="shared" si="1293"/>
        <v>2.4</v>
      </c>
      <c r="BZ75" s="63">
        <f t="shared" si="1293"/>
        <v>30</v>
      </c>
      <c r="CA75" s="60">
        <f t="shared" si="1293"/>
        <v>1.2</v>
      </c>
      <c r="CB75" s="59">
        <f t="shared" si="1293"/>
        <v>10</v>
      </c>
      <c r="CC75" s="60">
        <f t="shared" si="1293"/>
        <v>0.4</v>
      </c>
      <c r="CD75" s="59">
        <f t="shared" si="1293"/>
        <v>100</v>
      </c>
      <c r="CE75" s="58">
        <f t="shared" si="1293"/>
        <v>4</v>
      </c>
      <c r="CF75" s="62">
        <f t="shared" si="1293"/>
        <v>30</v>
      </c>
      <c r="CG75" s="61">
        <f t="shared" si="1293"/>
        <v>0</v>
      </c>
      <c r="CH75" s="60">
        <f t="shared" si="1293"/>
        <v>1.2</v>
      </c>
      <c r="CI75" s="60">
        <f t="shared" ref="CI75:CK75" si="1295">SUM(CI50:CI74)</f>
        <v>6</v>
      </c>
      <c r="CJ75" s="60">
        <f t="shared" si="1295"/>
        <v>0.24</v>
      </c>
      <c r="CK75" s="60">
        <f t="shared" si="1295"/>
        <v>64</v>
      </c>
      <c r="CL75" s="60">
        <f t="shared" si="1293"/>
        <v>2.56</v>
      </c>
      <c r="CM75" s="59">
        <f t="shared" si="1293"/>
        <v>100</v>
      </c>
      <c r="CN75" s="58">
        <f t="shared" si="1293"/>
        <v>4</v>
      </c>
      <c r="CO75" s="64">
        <f t="shared" si="1293"/>
        <v>60</v>
      </c>
      <c r="CP75" s="60">
        <f t="shared" si="1293"/>
        <v>2.4</v>
      </c>
      <c r="CQ75" s="63">
        <f t="shared" si="1293"/>
        <v>30</v>
      </c>
      <c r="CR75" s="60">
        <f t="shared" si="1293"/>
        <v>1.2</v>
      </c>
      <c r="CS75" s="59">
        <f t="shared" si="1293"/>
        <v>35</v>
      </c>
      <c r="CT75" s="60">
        <f t="shared" ref="CT75:DE75" si="1296">SUM(CT50:CT74)</f>
        <v>1.4</v>
      </c>
      <c r="CU75" s="59">
        <f t="shared" si="1296"/>
        <v>125</v>
      </c>
      <c r="CV75" s="58">
        <f t="shared" si="1296"/>
        <v>5</v>
      </c>
      <c r="CW75" s="62">
        <f t="shared" si="1296"/>
        <v>15</v>
      </c>
      <c r="CX75" s="61">
        <f t="shared" si="1296"/>
        <v>0</v>
      </c>
      <c r="CY75" s="60">
        <f t="shared" si="1296"/>
        <v>0.6</v>
      </c>
      <c r="CZ75" s="60">
        <f t="shared" ref="CZ75:DB75" si="1297">SUM(CZ50:CZ74)</f>
        <v>3</v>
      </c>
      <c r="DA75" s="60">
        <f t="shared" si="1297"/>
        <v>0.12</v>
      </c>
      <c r="DB75" s="60">
        <f t="shared" si="1297"/>
        <v>32</v>
      </c>
      <c r="DC75" s="60">
        <f t="shared" si="1296"/>
        <v>1.28</v>
      </c>
      <c r="DD75" s="59">
        <f t="shared" si="1296"/>
        <v>50</v>
      </c>
      <c r="DE75" s="58">
        <f t="shared" si="1296"/>
        <v>2</v>
      </c>
      <c r="DF75" s="38"/>
    </row>
    <row r="76" spans="1:110" s="9" customFormat="1" ht="17.25" customHeight="1" thickTop="1" thickBot="1" x14ac:dyDescent="0.3">
      <c r="A76" s="156" t="s">
        <v>8</v>
      </c>
      <c r="B76" s="157"/>
      <c r="C76" s="158"/>
      <c r="D76" s="84">
        <f>SUM(H76,Y76,AP76,BG76,BX76,CO76)</f>
        <v>675</v>
      </c>
      <c r="E76" s="84">
        <f t="shared" si="1287"/>
        <v>720</v>
      </c>
      <c r="F76" s="84">
        <f t="shared" si="1287"/>
        <v>15</v>
      </c>
      <c r="G76" s="83">
        <f>SUM(O76,X76,AF76,AO76,AW76,BF76,BN76,BW76,CE76,CN76,CV76,DE76)</f>
        <v>136</v>
      </c>
      <c r="H76" s="82">
        <f t="shared" ref="H76:AQ76" si="1298">SUM(H23,H48,H75)</f>
        <v>135</v>
      </c>
      <c r="I76" s="78">
        <f t="shared" si="1298"/>
        <v>5.3999999999999995</v>
      </c>
      <c r="J76" s="81">
        <f t="shared" si="1298"/>
        <v>67.5</v>
      </c>
      <c r="K76" s="78">
        <f t="shared" si="1298"/>
        <v>2.6999999999999997</v>
      </c>
      <c r="L76" s="77">
        <f t="shared" si="1298"/>
        <v>247.5</v>
      </c>
      <c r="M76" s="78">
        <f t="shared" si="1298"/>
        <v>9.9</v>
      </c>
      <c r="N76" s="77">
        <f t="shared" si="1298"/>
        <v>450</v>
      </c>
      <c r="O76" s="76">
        <f t="shared" si="1298"/>
        <v>18</v>
      </c>
      <c r="P76" s="80">
        <f t="shared" si="1298"/>
        <v>120</v>
      </c>
      <c r="Q76" s="79">
        <f t="shared" si="1298"/>
        <v>0</v>
      </c>
      <c r="R76" s="78">
        <f t="shared" si="1298"/>
        <v>4.8</v>
      </c>
      <c r="S76" s="78">
        <f t="shared" ref="S76:T76" si="1299">SUM(S23,S48,S75)</f>
        <v>24</v>
      </c>
      <c r="T76" s="78">
        <f t="shared" si="1299"/>
        <v>0.96</v>
      </c>
      <c r="U76" s="77">
        <f t="shared" si="1298"/>
        <v>156</v>
      </c>
      <c r="V76" s="78">
        <f t="shared" si="1298"/>
        <v>6.24</v>
      </c>
      <c r="W76" s="77">
        <f t="shared" si="1298"/>
        <v>300</v>
      </c>
      <c r="X76" s="76">
        <f t="shared" si="1298"/>
        <v>12</v>
      </c>
      <c r="Y76" s="82">
        <f t="shared" si="1298"/>
        <v>150</v>
      </c>
      <c r="Z76" s="78">
        <f t="shared" si="1298"/>
        <v>6</v>
      </c>
      <c r="AA76" s="81">
        <f t="shared" si="1298"/>
        <v>75</v>
      </c>
      <c r="AB76" s="78">
        <f t="shared" si="1298"/>
        <v>3</v>
      </c>
      <c r="AC76" s="77">
        <f t="shared" si="1298"/>
        <v>175</v>
      </c>
      <c r="AD76" s="78">
        <f t="shared" si="1298"/>
        <v>7</v>
      </c>
      <c r="AE76" s="77">
        <f t="shared" si="1298"/>
        <v>400</v>
      </c>
      <c r="AF76" s="76">
        <f t="shared" si="1298"/>
        <v>16</v>
      </c>
      <c r="AG76" s="80">
        <f t="shared" si="1298"/>
        <v>195</v>
      </c>
      <c r="AH76" s="79">
        <f t="shared" si="1298"/>
        <v>0</v>
      </c>
      <c r="AI76" s="78">
        <f t="shared" si="1298"/>
        <v>6.6000000000000005</v>
      </c>
      <c r="AJ76" s="78">
        <f t="shared" ref="AJ76:AK76" si="1300">SUM(AJ23,AJ48,AJ75)</f>
        <v>35</v>
      </c>
      <c r="AK76" s="78">
        <f t="shared" si="1300"/>
        <v>1.4</v>
      </c>
      <c r="AL76" s="77">
        <f t="shared" si="1298"/>
        <v>150</v>
      </c>
      <c r="AM76" s="78">
        <f t="shared" si="1298"/>
        <v>6</v>
      </c>
      <c r="AN76" s="77">
        <f t="shared" si="1298"/>
        <v>350</v>
      </c>
      <c r="AO76" s="76">
        <f t="shared" si="1298"/>
        <v>14</v>
      </c>
      <c r="AP76" s="82">
        <f t="shared" si="1298"/>
        <v>150</v>
      </c>
      <c r="AQ76" s="78">
        <f t="shared" si="1298"/>
        <v>6</v>
      </c>
      <c r="AR76" s="81">
        <f t="shared" ref="AR76:CA76" si="1301">SUM(AR23,AR48,AR75)</f>
        <v>75</v>
      </c>
      <c r="AS76" s="78">
        <f t="shared" si="1301"/>
        <v>3</v>
      </c>
      <c r="AT76" s="77">
        <f t="shared" si="1301"/>
        <v>225</v>
      </c>
      <c r="AU76" s="78">
        <f t="shared" si="1301"/>
        <v>9</v>
      </c>
      <c r="AV76" s="77">
        <f t="shared" si="1301"/>
        <v>450</v>
      </c>
      <c r="AW76" s="76">
        <f t="shared" si="1301"/>
        <v>18</v>
      </c>
      <c r="AX76" s="80">
        <f t="shared" si="1301"/>
        <v>180</v>
      </c>
      <c r="AY76" s="79">
        <f t="shared" si="1301"/>
        <v>0</v>
      </c>
      <c r="AZ76" s="78">
        <f t="shared" si="1301"/>
        <v>6</v>
      </c>
      <c r="BA76" s="78">
        <f t="shared" ref="BA76:BB76" si="1302">SUM(BA23,BA48,BA75)</f>
        <v>30</v>
      </c>
      <c r="BB76" s="78">
        <f t="shared" si="1302"/>
        <v>1.2</v>
      </c>
      <c r="BC76" s="77">
        <f t="shared" si="1301"/>
        <v>120</v>
      </c>
      <c r="BD76" s="78">
        <f t="shared" si="1301"/>
        <v>4.8000000000000007</v>
      </c>
      <c r="BE76" s="77">
        <f t="shared" si="1301"/>
        <v>300</v>
      </c>
      <c r="BF76" s="76">
        <f t="shared" si="1301"/>
        <v>12</v>
      </c>
      <c r="BG76" s="82">
        <f t="shared" si="1301"/>
        <v>75</v>
      </c>
      <c r="BH76" s="78">
        <f t="shared" si="1301"/>
        <v>3</v>
      </c>
      <c r="BI76" s="81">
        <f t="shared" si="1301"/>
        <v>37.5</v>
      </c>
      <c r="BJ76" s="78">
        <f t="shared" si="1301"/>
        <v>1.5</v>
      </c>
      <c r="BK76" s="77">
        <f t="shared" si="1301"/>
        <v>87.5</v>
      </c>
      <c r="BL76" s="78">
        <f t="shared" si="1301"/>
        <v>3.5</v>
      </c>
      <c r="BM76" s="77">
        <f t="shared" si="1301"/>
        <v>200</v>
      </c>
      <c r="BN76" s="76">
        <f t="shared" si="1301"/>
        <v>8</v>
      </c>
      <c r="BO76" s="80">
        <f t="shared" si="1301"/>
        <v>165</v>
      </c>
      <c r="BP76" s="79">
        <f t="shared" si="1301"/>
        <v>15</v>
      </c>
      <c r="BQ76" s="78">
        <f t="shared" si="1301"/>
        <v>7.1999999999999993</v>
      </c>
      <c r="BR76" s="78">
        <f t="shared" ref="BR76:BU76" si="1303">SUM(BR23,BR48,BR75)</f>
        <v>33</v>
      </c>
      <c r="BS76" s="78">
        <f t="shared" si="1303"/>
        <v>1.3199999999999998</v>
      </c>
      <c r="BT76" s="78">
        <f t="shared" si="1303"/>
        <v>212</v>
      </c>
      <c r="BU76" s="78">
        <f t="shared" si="1303"/>
        <v>8.48</v>
      </c>
      <c r="BV76" s="77">
        <f t="shared" si="1301"/>
        <v>425</v>
      </c>
      <c r="BW76" s="76">
        <f t="shared" si="1301"/>
        <v>17</v>
      </c>
      <c r="BX76" s="82">
        <f t="shared" si="1301"/>
        <v>105</v>
      </c>
      <c r="BY76" s="78">
        <f t="shared" si="1301"/>
        <v>4.1999999999999993</v>
      </c>
      <c r="BZ76" s="81">
        <f t="shared" si="1301"/>
        <v>52.5</v>
      </c>
      <c r="CA76" s="78">
        <f t="shared" si="1301"/>
        <v>2.0999999999999996</v>
      </c>
      <c r="CB76" s="77">
        <f t="shared" ref="CB76:DE76" si="1304">SUM(CB23,CB48,CB75)</f>
        <v>67.5</v>
      </c>
      <c r="CC76" s="78">
        <f t="shared" si="1304"/>
        <v>2.6999999999999997</v>
      </c>
      <c r="CD76" s="77">
        <f t="shared" si="1304"/>
        <v>225</v>
      </c>
      <c r="CE76" s="76">
        <f t="shared" si="1304"/>
        <v>9</v>
      </c>
      <c r="CF76" s="80">
        <f t="shared" si="1304"/>
        <v>45</v>
      </c>
      <c r="CG76" s="79">
        <f t="shared" si="1304"/>
        <v>0</v>
      </c>
      <c r="CH76" s="78">
        <f t="shared" si="1304"/>
        <v>1.7999999999999998</v>
      </c>
      <c r="CI76" s="78">
        <f t="shared" ref="CI76:CK76" si="1305">SUM(CI23,CI48,CI75)</f>
        <v>9</v>
      </c>
      <c r="CJ76" s="78">
        <f t="shared" si="1305"/>
        <v>0.36</v>
      </c>
      <c r="CK76" s="78">
        <f t="shared" si="1305"/>
        <v>71</v>
      </c>
      <c r="CL76" s="78">
        <f t="shared" si="1304"/>
        <v>2.84</v>
      </c>
      <c r="CM76" s="77">
        <f t="shared" si="1304"/>
        <v>125</v>
      </c>
      <c r="CN76" s="76">
        <f t="shared" si="1304"/>
        <v>5</v>
      </c>
      <c r="CO76" s="82">
        <f t="shared" si="1304"/>
        <v>60</v>
      </c>
      <c r="CP76" s="78">
        <f t="shared" si="1304"/>
        <v>2.4</v>
      </c>
      <c r="CQ76" s="81">
        <f t="shared" si="1304"/>
        <v>30</v>
      </c>
      <c r="CR76" s="78">
        <f t="shared" si="1304"/>
        <v>1.2</v>
      </c>
      <c r="CS76" s="77">
        <f t="shared" si="1304"/>
        <v>35</v>
      </c>
      <c r="CT76" s="78">
        <f t="shared" si="1304"/>
        <v>1.4</v>
      </c>
      <c r="CU76" s="77">
        <f t="shared" si="1304"/>
        <v>125</v>
      </c>
      <c r="CV76" s="76">
        <f t="shared" si="1304"/>
        <v>5</v>
      </c>
      <c r="CW76" s="80">
        <f t="shared" si="1304"/>
        <v>15</v>
      </c>
      <c r="CX76" s="79">
        <f t="shared" si="1304"/>
        <v>0</v>
      </c>
      <c r="CY76" s="78">
        <f t="shared" si="1304"/>
        <v>0.6</v>
      </c>
      <c r="CZ76" s="78">
        <f t="shared" ref="CZ76:DB76" si="1306">SUM(CZ23,CZ48,CZ75)</f>
        <v>3</v>
      </c>
      <c r="DA76" s="78">
        <f t="shared" si="1306"/>
        <v>0.12</v>
      </c>
      <c r="DB76" s="78">
        <f t="shared" si="1306"/>
        <v>32</v>
      </c>
      <c r="DC76" s="78">
        <f t="shared" si="1304"/>
        <v>1.28</v>
      </c>
      <c r="DD76" s="77">
        <f t="shared" si="1304"/>
        <v>50</v>
      </c>
      <c r="DE76" s="76">
        <f t="shared" si="1304"/>
        <v>2</v>
      </c>
      <c r="DF76" s="38"/>
    </row>
    <row r="77" spans="1:110" x14ac:dyDescent="0.25">
      <c r="A77" s="75" t="s">
        <v>4</v>
      </c>
      <c r="B77" s="154" t="s">
        <v>49</v>
      </c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</row>
    <row r="78" spans="1:110" x14ac:dyDescent="0.25">
      <c r="A78" s="73">
        <v>58</v>
      </c>
      <c r="B78" s="72" t="s">
        <v>131</v>
      </c>
      <c r="C78" s="66" t="s">
        <v>83</v>
      </c>
      <c r="D78" s="71">
        <f>SUM(H78,Y78,AP78,BG78,BX78,CO78)</f>
        <v>0</v>
      </c>
      <c r="E78" s="71">
        <f>SUM(P78,AG78,AX78,BO78,CF78,CW78)</f>
        <v>15</v>
      </c>
      <c r="F78" s="71">
        <f>SUM(Q78,AH78,AY78,BP78,CG78,CX78)</f>
        <v>0</v>
      </c>
      <c r="G78" s="44">
        <f>SUM(O78,X78,AF78,AO78,AW78,BF78,BN78,BW78,CE78,CN78,CV78,DE78)</f>
        <v>1</v>
      </c>
      <c r="H78" s="70"/>
      <c r="I78" s="67" t="str">
        <f>IF(O78&gt;0,H78/25,"")</f>
        <v/>
      </c>
      <c r="J78" s="69" t="str">
        <f>IF(O78&gt;0,H78/2,"")</f>
        <v/>
      </c>
      <c r="K78" s="67" t="str">
        <f>IF(O78&gt;0,J78/25,"")</f>
        <v/>
      </c>
      <c r="L78" s="66" t="str">
        <f>IF(O78&gt;0,N78-H78-J78,"")</f>
        <v/>
      </c>
      <c r="M78" s="67" t="str">
        <f>IF(O78&gt;0,L78/25,"")</f>
        <v/>
      </c>
      <c r="N78" s="66" t="str">
        <f>IF(O78&gt;0,O78*25,"")</f>
        <v/>
      </c>
      <c r="O78" s="44"/>
      <c r="P78" s="68"/>
      <c r="Q78" s="47"/>
      <c r="R78" s="67" t="str">
        <f>IF(X78&gt;0,SUM(P78:Q78)/25,"")</f>
        <v/>
      </c>
      <c r="S78" s="69" t="str">
        <f t="shared" ref="S78:S81" si="1307">IF(X78&gt;0,ROUND((P78/5),0),"")</f>
        <v/>
      </c>
      <c r="T78" s="67" t="str">
        <f t="shared" ref="T78:T81" si="1308">IF(X78&gt;0,S78/25,"")</f>
        <v/>
      </c>
      <c r="U78" s="66" t="str">
        <f t="shared" ref="U78:U81" si="1309">IF(X78&gt;0,W78-P78-Q78-S78,"")</f>
        <v/>
      </c>
      <c r="V78" s="67" t="str">
        <f t="shared" ref="V78:V81" si="1310">IF(X78&gt;0,U78/25,"")</f>
        <v/>
      </c>
      <c r="W78" s="66" t="str">
        <f>IF(X78&gt;0,X78*25,"")</f>
        <v/>
      </c>
      <c r="X78" s="44"/>
      <c r="Y78" s="70"/>
      <c r="Z78" s="67" t="str">
        <f>IF(AF78&gt;0,Y78/25,"")</f>
        <v/>
      </c>
      <c r="AA78" s="69" t="str">
        <f>IF(AF78&gt;0,Y78/2,"")</f>
        <v/>
      </c>
      <c r="AB78" s="67" t="str">
        <f>IF(AF78&gt;0,AA78/25,"")</f>
        <v/>
      </c>
      <c r="AC78" s="66" t="str">
        <f>IF(AF78&gt;0,AE78-Y78-AA78,"")</f>
        <v/>
      </c>
      <c r="AD78" s="67" t="str">
        <f>IF(AF78&gt;0,AC78/25,"")</f>
        <v/>
      </c>
      <c r="AE78" s="66" t="str">
        <f>IF(AF78&gt;0,AF78*25,"")</f>
        <v/>
      </c>
      <c r="AF78" s="44"/>
      <c r="AG78" s="68"/>
      <c r="AH78" s="47"/>
      <c r="AI78" s="67" t="str">
        <f>IF(AO78&gt;0,SUM(AG78:AH78)/25,"")</f>
        <v/>
      </c>
      <c r="AJ78" s="69" t="str">
        <f t="shared" ref="AJ78:AJ81" si="1311">IF(AO78&gt;0,ROUND((AG78/5),0),"")</f>
        <v/>
      </c>
      <c r="AK78" s="67" t="str">
        <f t="shared" ref="AK78:AK81" si="1312">IF(AO78&gt;0,AJ78/25,"")</f>
        <v/>
      </c>
      <c r="AL78" s="66" t="str">
        <f t="shared" ref="AL78:AL81" si="1313">IF(AO78&gt;0,AN78-AG78-AH78-AJ78,"")</f>
        <v/>
      </c>
      <c r="AM78" s="67" t="str">
        <f t="shared" ref="AM78:AM81" si="1314">IF(AO78&gt;0,AL78/25,"")</f>
        <v/>
      </c>
      <c r="AN78" s="66" t="str">
        <f>IF(AO78&gt;0,AO78*25,"")</f>
        <v/>
      </c>
      <c r="AO78" s="44"/>
      <c r="AP78" s="70"/>
      <c r="AQ78" s="67" t="str">
        <f>IF(AW78&gt;0,AP78/25,"")</f>
        <v/>
      </c>
      <c r="AR78" s="69" t="str">
        <f>IF(AW78&gt;0,AP78/2,"")</f>
        <v/>
      </c>
      <c r="AS78" s="67" t="str">
        <f>IF(AW78&gt;0,AR78/25,"")</f>
        <v/>
      </c>
      <c r="AT78" s="66" t="str">
        <f>IF(AW78&gt;0,AV78-AP78-AR78,"")</f>
        <v/>
      </c>
      <c r="AU78" s="67" t="str">
        <f>IF(AW78&gt;0,AT78/25,"")</f>
        <v/>
      </c>
      <c r="AV78" s="66" t="str">
        <f>IF(AW78&gt;0,AW78*25,"")</f>
        <v/>
      </c>
      <c r="AW78" s="44"/>
      <c r="AX78" s="68"/>
      <c r="AY78" s="47"/>
      <c r="AZ78" s="67" t="str">
        <f>IF(BF78&gt;0,SUM(AX78:AY78)/25,"")</f>
        <v/>
      </c>
      <c r="BA78" s="69" t="str">
        <f t="shared" ref="BA78:BA81" si="1315">IF(BF78&gt;0,ROUND((AX78/5),0),"")</f>
        <v/>
      </c>
      <c r="BB78" s="67" t="str">
        <f t="shared" ref="BB78:BB81" si="1316">IF(BF78&gt;0,BA78/25,"")</f>
        <v/>
      </c>
      <c r="BC78" s="66" t="str">
        <f t="shared" ref="BC78:BC81" si="1317">IF(BF78&gt;0,BE78-AX78-AY78-BA78,"")</f>
        <v/>
      </c>
      <c r="BD78" s="67" t="str">
        <f t="shared" ref="BD78:BD81" si="1318">IF(BF78&gt;0,BC78/25,"")</f>
        <v/>
      </c>
      <c r="BE78" s="66" t="str">
        <f>IF(BF78&gt;0,BF78*25,"")</f>
        <v/>
      </c>
      <c r="BF78" s="44"/>
      <c r="BG78" s="68"/>
      <c r="BH78" s="67" t="str">
        <f>IF(BN78&gt;0,BG78/25,"")</f>
        <v/>
      </c>
      <c r="BI78" s="69" t="str">
        <f>IF(BN78&gt;0,BG78/2,"")</f>
        <v/>
      </c>
      <c r="BJ78" s="67" t="str">
        <f>IF(BN78&gt;0,BI78/25,"")</f>
        <v/>
      </c>
      <c r="BK78" s="66" t="str">
        <f>IF(BN78&gt;0,BM78-BG78-BI78,"")</f>
        <v/>
      </c>
      <c r="BL78" s="67" t="str">
        <f>IF(BN78&gt;0,BK78/25,"")</f>
        <v/>
      </c>
      <c r="BM78" s="66" t="str">
        <f>IF(BN78&gt;0,BN78*25,"")</f>
        <v/>
      </c>
      <c r="BN78" s="44"/>
      <c r="BO78" s="74">
        <v>15</v>
      </c>
      <c r="BP78" s="47"/>
      <c r="BQ78" s="67">
        <f>IF(BW78&gt;0,SUM(BO78:BP78)/25,"")</f>
        <v>0.6</v>
      </c>
      <c r="BR78" s="69">
        <f t="shared" ref="BR78:BR81" si="1319">IF(BW78&gt;0,ROUND((BO78/5),0),"")</f>
        <v>3</v>
      </c>
      <c r="BS78" s="67">
        <f t="shared" ref="BS78:BS81" si="1320">IF(BW78&gt;0,BR78/25,"")</f>
        <v>0.12</v>
      </c>
      <c r="BT78" s="66">
        <f t="shared" ref="BT78:BT81" si="1321">IF(BW78&gt;0,BV78-BO78-BP78-BR78,"")</f>
        <v>7</v>
      </c>
      <c r="BU78" s="67">
        <f t="shared" ref="BU78:BU81" si="1322">IF(BW78&gt;0,BT78/25,"")</f>
        <v>0.28000000000000003</v>
      </c>
      <c r="BV78" s="66">
        <f>IF(BW78&gt;0,BW78*25,"")</f>
        <v>25</v>
      </c>
      <c r="BW78" s="44">
        <v>1</v>
      </c>
      <c r="BX78" s="68"/>
      <c r="BY78" s="67" t="str">
        <f>IF(CE78&gt;0,BX78/25,"")</f>
        <v/>
      </c>
      <c r="BZ78" s="69" t="str">
        <f>IF(CE78&gt;0,BX78/2,"")</f>
        <v/>
      </c>
      <c r="CA78" s="67" t="str">
        <f>IF(CE78&gt;0,BZ78/25,"")</f>
        <v/>
      </c>
      <c r="CB78" s="66" t="str">
        <f>IF(CE78&gt;0,CD78-BX78-BZ78,"")</f>
        <v/>
      </c>
      <c r="CC78" s="67" t="str">
        <f>IF(CE78&gt;0,CB78/25,"")</f>
        <v/>
      </c>
      <c r="CD78" s="66" t="str">
        <f>IF(CE78&gt;0,CE78*25,"")</f>
        <v/>
      </c>
      <c r="CE78" s="44"/>
      <c r="CF78" s="68"/>
      <c r="CG78" s="47"/>
      <c r="CH78" s="67" t="str">
        <f>IF(CN78&gt;0,SUM(CF78:CG78)/25,"")</f>
        <v/>
      </c>
      <c r="CI78" s="69" t="str">
        <f t="shared" ref="CI78:CI81" si="1323">IF(CN78&gt;0,ROUND((CF78/5),0),"")</f>
        <v/>
      </c>
      <c r="CJ78" s="67" t="str">
        <f t="shared" ref="CJ78:CJ81" si="1324">IF(CN78&gt;0,CI78/25,"")</f>
        <v/>
      </c>
      <c r="CK78" s="66" t="str">
        <f t="shared" ref="CK78:CK81" si="1325">IF(CN78&gt;0,CM78-CF78-CG78-CI78,"")</f>
        <v/>
      </c>
      <c r="CL78" s="67" t="str">
        <f t="shared" ref="CL78:CL81" si="1326">IF(CN78&gt;0,CK78/25,"")</f>
        <v/>
      </c>
      <c r="CM78" s="66" t="str">
        <f>IF(CN78&gt;0,CN78*25,"")</f>
        <v/>
      </c>
      <c r="CN78" s="44"/>
      <c r="CO78" s="68"/>
      <c r="CP78" s="67" t="str">
        <f>IF(CV78&gt;0,CO78/25,"")</f>
        <v/>
      </c>
      <c r="CQ78" s="69" t="str">
        <f>IF(CV78&gt;0,CO78/2,"")</f>
        <v/>
      </c>
      <c r="CR78" s="67" t="str">
        <f>IF(CV78&gt;0,CQ78/25,"")</f>
        <v/>
      </c>
      <c r="CS78" s="66" t="str">
        <f>IF(CV78&gt;0,CU78-CO78-CQ78,"")</f>
        <v/>
      </c>
      <c r="CT78" s="67" t="str">
        <f>IF(CV78&gt;0,CS78/25,"")</f>
        <v/>
      </c>
      <c r="CU78" s="66" t="str">
        <f>IF(CV78&gt;0,CV78*25,"")</f>
        <v/>
      </c>
      <c r="CV78" s="44"/>
      <c r="CW78" s="74"/>
      <c r="CX78" s="47"/>
      <c r="CY78" s="67" t="str">
        <f>IF(DE78&gt;0,SUM(CW78:CX78)/25,"")</f>
        <v/>
      </c>
      <c r="CZ78" s="69" t="str">
        <f t="shared" ref="CZ78:CZ81" si="1327">IF(DE78&gt;0,ROUND((CW78/5),0),"")</f>
        <v/>
      </c>
      <c r="DA78" s="67" t="str">
        <f t="shared" ref="DA78:DA81" si="1328">IF(DE78&gt;0,CZ78/25,"")</f>
        <v/>
      </c>
      <c r="DB78" s="66" t="str">
        <f t="shared" ref="DB78:DB81" si="1329">IF(DE78&gt;0,DD78-CW78-CX78-CZ78,"")</f>
        <v/>
      </c>
      <c r="DC78" s="67" t="str">
        <f t="shared" ref="DC78:DC81" si="1330">IF(DE78&gt;0,DB78/25,"")</f>
        <v/>
      </c>
      <c r="DD78" s="66" t="str">
        <f>IF(DE78&gt;0,DE78*25,"")</f>
        <v/>
      </c>
      <c r="DE78" s="44"/>
    </row>
    <row r="79" spans="1:110" x14ac:dyDescent="0.25">
      <c r="A79" s="73">
        <v>59</v>
      </c>
      <c r="B79" s="72" t="s">
        <v>132</v>
      </c>
      <c r="C79" s="66" t="s">
        <v>83</v>
      </c>
      <c r="D79" s="71">
        <f t="shared" ref="D79:D80" si="1331">SUM(H79,Y79,AP79,BG79,BX79,CO79)</f>
        <v>0</v>
      </c>
      <c r="E79" s="71">
        <f t="shared" ref="E79:E80" si="1332">SUM(P79,AG79,AX79,BO79,CF79,CW79)</f>
        <v>15</v>
      </c>
      <c r="F79" s="71">
        <f t="shared" ref="F79:F80" si="1333">SUM(Q79,AH79,AY79,BP79,CG79,CX79)</f>
        <v>0</v>
      </c>
      <c r="G79" s="44">
        <f t="shared" ref="G79:G80" si="1334">SUM(O79,X79,AF79,AO79,AW79,BF79,BN79,BW79,CE79,CN79,CV79,DE79)</f>
        <v>1</v>
      </c>
      <c r="H79" s="70"/>
      <c r="I79" s="67" t="str">
        <f t="shared" ref="I79:I80" si="1335">IF(O79&gt;0,H79/25,"")</f>
        <v/>
      </c>
      <c r="J79" s="69" t="str">
        <f t="shared" ref="J79:J80" si="1336">IF(O79&gt;0,H79/2,"")</f>
        <v/>
      </c>
      <c r="K79" s="67" t="str">
        <f t="shared" ref="K79:K80" si="1337">IF(O79&gt;0,J79/25,"")</f>
        <v/>
      </c>
      <c r="L79" s="66" t="str">
        <f t="shared" ref="L79:L80" si="1338">IF(O79&gt;0,N79-H79-J79,"")</f>
        <v/>
      </c>
      <c r="M79" s="67" t="str">
        <f t="shared" ref="M79:M80" si="1339">IF(O79&gt;0,L79/25,"")</f>
        <v/>
      </c>
      <c r="N79" s="66" t="str">
        <f t="shared" ref="N79:N80" si="1340">IF(O79&gt;0,O79*25,"")</f>
        <v/>
      </c>
      <c r="O79" s="44"/>
      <c r="P79" s="68"/>
      <c r="Q79" s="47"/>
      <c r="R79" s="67" t="str">
        <f t="shared" ref="R79:R80" si="1341">IF(X79&gt;0,SUM(P79:Q79)/25,"")</f>
        <v/>
      </c>
      <c r="S79" s="69" t="str">
        <f t="shared" si="1307"/>
        <v/>
      </c>
      <c r="T79" s="67" t="str">
        <f t="shared" si="1308"/>
        <v/>
      </c>
      <c r="U79" s="66" t="str">
        <f t="shared" si="1309"/>
        <v/>
      </c>
      <c r="V79" s="67" t="str">
        <f t="shared" si="1310"/>
        <v/>
      </c>
      <c r="W79" s="66" t="str">
        <f t="shared" ref="W79:W80" si="1342">IF(X79&gt;0,X79*25,"")</f>
        <v/>
      </c>
      <c r="X79" s="44"/>
      <c r="Y79" s="70"/>
      <c r="Z79" s="67" t="str">
        <f t="shared" ref="Z79:Z80" si="1343">IF(AF79&gt;0,Y79/25,"")</f>
        <v/>
      </c>
      <c r="AA79" s="69" t="str">
        <f t="shared" ref="AA79:AA80" si="1344">IF(AF79&gt;0,Y79/2,"")</f>
        <v/>
      </c>
      <c r="AB79" s="67" t="str">
        <f t="shared" ref="AB79:AB80" si="1345">IF(AF79&gt;0,AA79/25,"")</f>
        <v/>
      </c>
      <c r="AC79" s="66" t="str">
        <f t="shared" ref="AC79:AC80" si="1346">IF(AF79&gt;0,AE79-Y79-AA79,"")</f>
        <v/>
      </c>
      <c r="AD79" s="67" t="str">
        <f t="shared" ref="AD79:AD80" si="1347">IF(AF79&gt;0,AC79/25,"")</f>
        <v/>
      </c>
      <c r="AE79" s="66" t="str">
        <f t="shared" ref="AE79:AE80" si="1348">IF(AF79&gt;0,AF79*25,"")</f>
        <v/>
      </c>
      <c r="AF79" s="44"/>
      <c r="AG79" s="68"/>
      <c r="AH79" s="47"/>
      <c r="AI79" s="67" t="str">
        <f t="shared" ref="AI79:AI80" si="1349">IF(AO79&gt;0,SUM(AG79:AH79)/25,"")</f>
        <v/>
      </c>
      <c r="AJ79" s="69" t="str">
        <f t="shared" si="1311"/>
        <v/>
      </c>
      <c r="AK79" s="67" t="str">
        <f t="shared" si="1312"/>
        <v/>
      </c>
      <c r="AL79" s="66" t="str">
        <f t="shared" si="1313"/>
        <v/>
      </c>
      <c r="AM79" s="67" t="str">
        <f t="shared" si="1314"/>
        <v/>
      </c>
      <c r="AN79" s="66" t="str">
        <f t="shared" ref="AN79:AN80" si="1350">IF(AO79&gt;0,AO79*25,"")</f>
        <v/>
      </c>
      <c r="AO79" s="44"/>
      <c r="AP79" s="70"/>
      <c r="AQ79" s="67" t="str">
        <f t="shared" ref="AQ79:AQ80" si="1351">IF(AW79&gt;0,AP79/25,"")</f>
        <v/>
      </c>
      <c r="AR79" s="69" t="str">
        <f t="shared" ref="AR79:AR80" si="1352">IF(AW79&gt;0,AP79/2,"")</f>
        <v/>
      </c>
      <c r="AS79" s="67" t="str">
        <f t="shared" ref="AS79:AS80" si="1353">IF(AW79&gt;0,AR79/25,"")</f>
        <v/>
      </c>
      <c r="AT79" s="66" t="str">
        <f t="shared" ref="AT79:AT80" si="1354">IF(AW79&gt;0,AV79-AP79-AR79,"")</f>
        <v/>
      </c>
      <c r="AU79" s="67" t="str">
        <f t="shared" ref="AU79:AU80" si="1355">IF(AW79&gt;0,AT79/25,"")</f>
        <v/>
      </c>
      <c r="AV79" s="66" t="str">
        <f t="shared" ref="AV79:AV80" si="1356">IF(AW79&gt;0,AW79*25,"")</f>
        <v/>
      </c>
      <c r="AW79" s="44"/>
      <c r="AX79" s="68"/>
      <c r="AY79" s="47"/>
      <c r="AZ79" s="67" t="str">
        <f t="shared" ref="AZ79:AZ80" si="1357">IF(BF79&gt;0,SUM(AX79:AY79)/25,"")</f>
        <v/>
      </c>
      <c r="BA79" s="69" t="str">
        <f t="shared" si="1315"/>
        <v/>
      </c>
      <c r="BB79" s="67" t="str">
        <f t="shared" si="1316"/>
        <v/>
      </c>
      <c r="BC79" s="66" t="str">
        <f t="shared" si="1317"/>
        <v/>
      </c>
      <c r="BD79" s="67" t="str">
        <f t="shared" si="1318"/>
        <v/>
      </c>
      <c r="BE79" s="66" t="str">
        <f t="shared" ref="BE79:BE80" si="1358">IF(BF79&gt;0,BF79*25,"")</f>
        <v/>
      </c>
      <c r="BF79" s="44"/>
      <c r="BG79" s="68"/>
      <c r="BH79" s="67" t="str">
        <f t="shared" ref="BH79:BH80" si="1359">IF(BN79&gt;0,BG79/25,"")</f>
        <v/>
      </c>
      <c r="BI79" s="69" t="str">
        <f t="shared" ref="BI79:BI80" si="1360">IF(BN79&gt;0,BG79/2,"")</f>
        <v/>
      </c>
      <c r="BJ79" s="67" t="str">
        <f t="shared" ref="BJ79:BJ80" si="1361">IF(BN79&gt;0,BI79/25,"")</f>
        <v/>
      </c>
      <c r="BK79" s="66" t="str">
        <f t="shared" ref="BK79:BK80" si="1362">IF(BN79&gt;0,BM79-BG79-BI79,"")</f>
        <v/>
      </c>
      <c r="BL79" s="67" t="str">
        <f t="shared" ref="BL79:BL80" si="1363">IF(BN79&gt;0,BK79/25,"")</f>
        <v/>
      </c>
      <c r="BM79" s="66" t="str">
        <f t="shared" ref="BM79:BM80" si="1364">IF(BN79&gt;0,BN79*25,"")</f>
        <v/>
      </c>
      <c r="BN79" s="44"/>
      <c r="BO79" s="74"/>
      <c r="BP79" s="47"/>
      <c r="BQ79" s="67" t="str">
        <f t="shared" ref="BQ79:BQ80" si="1365">IF(BW79&gt;0,SUM(BO79:BP79)/25,"")</f>
        <v/>
      </c>
      <c r="BR79" s="69" t="str">
        <f t="shared" si="1319"/>
        <v/>
      </c>
      <c r="BS79" s="67" t="str">
        <f t="shared" si="1320"/>
        <v/>
      </c>
      <c r="BT79" s="66" t="str">
        <f t="shared" si="1321"/>
        <v/>
      </c>
      <c r="BU79" s="67" t="str">
        <f t="shared" si="1322"/>
        <v/>
      </c>
      <c r="BV79" s="66" t="str">
        <f t="shared" ref="BV79:BV80" si="1366">IF(BW79&gt;0,BW79*25,"")</f>
        <v/>
      </c>
      <c r="BW79" s="44"/>
      <c r="BX79" s="68"/>
      <c r="BY79" s="67" t="str">
        <f t="shared" ref="BY79:BY80" si="1367">IF(CE79&gt;0,BX79/25,"")</f>
        <v/>
      </c>
      <c r="BZ79" s="69" t="str">
        <f t="shared" ref="BZ79:BZ80" si="1368">IF(CE79&gt;0,BX79/2,"")</f>
        <v/>
      </c>
      <c r="CA79" s="67" t="str">
        <f t="shared" ref="CA79:CA80" si="1369">IF(CE79&gt;0,BZ79/25,"")</f>
        <v/>
      </c>
      <c r="CB79" s="66" t="str">
        <f t="shared" ref="CB79:CB80" si="1370">IF(CE79&gt;0,CD79-BX79-BZ79,"")</f>
        <v/>
      </c>
      <c r="CC79" s="67" t="str">
        <f t="shared" ref="CC79:CC80" si="1371">IF(CE79&gt;0,CB79/25,"")</f>
        <v/>
      </c>
      <c r="CD79" s="66" t="str">
        <f t="shared" ref="CD79:CD80" si="1372">IF(CE79&gt;0,CE79*25,"")</f>
        <v/>
      </c>
      <c r="CE79" s="44"/>
      <c r="CF79" s="68">
        <v>15</v>
      </c>
      <c r="CG79" s="47"/>
      <c r="CH79" s="67">
        <f t="shared" ref="CH79:CH80" si="1373">IF(CN79&gt;0,SUM(CF79:CG79)/25,"")</f>
        <v>0.6</v>
      </c>
      <c r="CI79" s="69">
        <f t="shared" si="1323"/>
        <v>3</v>
      </c>
      <c r="CJ79" s="67">
        <f t="shared" si="1324"/>
        <v>0.12</v>
      </c>
      <c r="CK79" s="66">
        <f t="shared" si="1325"/>
        <v>7</v>
      </c>
      <c r="CL79" s="67">
        <f t="shared" si="1326"/>
        <v>0.28000000000000003</v>
      </c>
      <c r="CM79" s="66">
        <f t="shared" ref="CM79:CM80" si="1374">IF(CN79&gt;0,CN79*25,"")</f>
        <v>25</v>
      </c>
      <c r="CN79" s="44">
        <v>1</v>
      </c>
      <c r="CO79" s="68"/>
      <c r="CP79" s="67" t="str">
        <f t="shared" ref="CP79:CP80" si="1375">IF(CV79&gt;0,CO79/25,"")</f>
        <v/>
      </c>
      <c r="CQ79" s="69" t="str">
        <f t="shared" ref="CQ79:CQ80" si="1376">IF(CV79&gt;0,CO79/2,"")</f>
        <v/>
      </c>
      <c r="CR79" s="67" t="str">
        <f t="shared" ref="CR79:CR80" si="1377">IF(CV79&gt;0,CQ79/25,"")</f>
        <v/>
      </c>
      <c r="CS79" s="66" t="str">
        <f t="shared" ref="CS79:CS80" si="1378">IF(CV79&gt;0,CU79-CO79-CQ79,"")</f>
        <v/>
      </c>
      <c r="CT79" s="67" t="str">
        <f t="shared" ref="CT79:CT80" si="1379">IF(CV79&gt;0,CS79/25,"")</f>
        <v/>
      </c>
      <c r="CU79" s="66" t="str">
        <f t="shared" ref="CU79:CU80" si="1380">IF(CV79&gt;0,CV79*25,"")</f>
        <v/>
      </c>
      <c r="CV79" s="44"/>
      <c r="CW79" s="74"/>
      <c r="CX79" s="47"/>
      <c r="CY79" s="67" t="str">
        <f t="shared" ref="CY79:CY80" si="1381">IF(DE79&gt;0,SUM(CW79:CX79)/25,"")</f>
        <v/>
      </c>
      <c r="CZ79" s="69" t="str">
        <f t="shared" si="1327"/>
        <v/>
      </c>
      <c r="DA79" s="67" t="str">
        <f t="shared" si="1328"/>
        <v/>
      </c>
      <c r="DB79" s="66" t="str">
        <f t="shared" si="1329"/>
        <v/>
      </c>
      <c r="DC79" s="67" t="str">
        <f t="shared" si="1330"/>
        <v/>
      </c>
      <c r="DD79" s="66" t="str">
        <f t="shared" ref="DD79:DD80" si="1382">IF(DE79&gt;0,DE79*25,"")</f>
        <v/>
      </c>
      <c r="DE79" s="44"/>
    </row>
    <row r="80" spans="1:110" x14ac:dyDescent="0.25">
      <c r="A80" s="73">
        <v>60</v>
      </c>
      <c r="B80" s="72" t="s">
        <v>133</v>
      </c>
      <c r="C80" s="66" t="s">
        <v>83</v>
      </c>
      <c r="D80" s="71">
        <f t="shared" si="1331"/>
        <v>0</v>
      </c>
      <c r="E80" s="71">
        <f t="shared" si="1332"/>
        <v>30</v>
      </c>
      <c r="F80" s="71">
        <f t="shared" si="1333"/>
        <v>0</v>
      </c>
      <c r="G80" s="44">
        <f t="shared" si="1334"/>
        <v>8</v>
      </c>
      <c r="H80" s="70"/>
      <c r="I80" s="67" t="str">
        <f t="shared" si="1335"/>
        <v/>
      </c>
      <c r="J80" s="69" t="str">
        <f t="shared" si="1336"/>
        <v/>
      </c>
      <c r="K80" s="67" t="str">
        <f t="shared" si="1337"/>
        <v/>
      </c>
      <c r="L80" s="66" t="str">
        <f t="shared" si="1338"/>
        <v/>
      </c>
      <c r="M80" s="67" t="str">
        <f t="shared" si="1339"/>
        <v/>
      </c>
      <c r="N80" s="66" t="str">
        <f t="shared" si="1340"/>
        <v/>
      </c>
      <c r="O80" s="44"/>
      <c r="P80" s="68"/>
      <c r="Q80" s="47"/>
      <c r="R80" s="67" t="str">
        <f t="shared" si="1341"/>
        <v/>
      </c>
      <c r="S80" s="69" t="str">
        <f t="shared" si="1307"/>
        <v/>
      </c>
      <c r="T80" s="67" t="str">
        <f t="shared" si="1308"/>
        <v/>
      </c>
      <c r="U80" s="66" t="str">
        <f t="shared" si="1309"/>
        <v/>
      </c>
      <c r="V80" s="67" t="str">
        <f t="shared" si="1310"/>
        <v/>
      </c>
      <c r="W80" s="66" t="str">
        <f t="shared" si="1342"/>
        <v/>
      </c>
      <c r="X80" s="44"/>
      <c r="Y80" s="70"/>
      <c r="Z80" s="67" t="str">
        <f t="shared" si="1343"/>
        <v/>
      </c>
      <c r="AA80" s="69" t="str">
        <f t="shared" si="1344"/>
        <v/>
      </c>
      <c r="AB80" s="67" t="str">
        <f t="shared" si="1345"/>
        <v/>
      </c>
      <c r="AC80" s="66" t="str">
        <f t="shared" si="1346"/>
        <v/>
      </c>
      <c r="AD80" s="67" t="str">
        <f t="shared" si="1347"/>
        <v/>
      </c>
      <c r="AE80" s="66" t="str">
        <f t="shared" si="1348"/>
        <v/>
      </c>
      <c r="AF80" s="44"/>
      <c r="AG80" s="68"/>
      <c r="AH80" s="47"/>
      <c r="AI80" s="67" t="str">
        <f t="shared" si="1349"/>
        <v/>
      </c>
      <c r="AJ80" s="69" t="str">
        <f t="shared" si="1311"/>
        <v/>
      </c>
      <c r="AK80" s="67" t="str">
        <f t="shared" si="1312"/>
        <v/>
      </c>
      <c r="AL80" s="66" t="str">
        <f t="shared" si="1313"/>
        <v/>
      </c>
      <c r="AM80" s="67" t="str">
        <f t="shared" si="1314"/>
        <v/>
      </c>
      <c r="AN80" s="66" t="str">
        <f t="shared" si="1350"/>
        <v/>
      </c>
      <c r="AO80" s="44"/>
      <c r="AP80" s="70"/>
      <c r="AQ80" s="67" t="str">
        <f t="shared" si="1351"/>
        <v/>
      </c>
      <c r="AR80" s="69" t="str">
        <f t="shared" si="1352"/>
        <v/>
      </c>
      <c r="AS80" s="67" t="str">
        <f t="shared" si="1353"/>
        <v/>
      </c>
      <c r="AT80" s="66" t="str">
        <f t="shared" si="1354"/>
        <v/>
      </c>
      <c r="AU80" s="67" t="str">
        <f t="shared" si="1355"/>
        <v/>
      </c>
      <c r="AV80" s="66" t="str">
        <f t="shared" si="1356"/>
        <v/>
      </c>
      <c r="AW80" s="44"/>
      <c r="AX80" s="68"/>
      <c r="AY80" s="47"/>
      <c r="AZ80" s="67" t="str">
        <f t="shared" si="1357"/>
        <v/>
      </c>
      <c r="BA80" s="69" t="str">
        <f t="shared" si="1315"/>
        <v/>
      </c>
      <c r="BB80" s="67" t="str">
        <f t="shared" si="1316"/>
        <v/>
      </c>
      <c r="BC80" s="66" t="str">
        <f t="shared" si="1317"/>
        <v/>
      </c>
      <c r="BD80" s="67" t="str">
        <f t="shared" si="1318"/>
        <v/>
      </c>
      <c r="BE80" s="66" t="str">
        <f t="shared" si="1358"/>
        <v/>
      </c>
      <c r="BF80" s="44"/>
      <c r="BG80" s="68"/>
      <c r="BH80" s="67" t="str">
        <f t="shared" si="1359"/>
        <v/>
      </c>
      <c r="BI80" s="69" t="str">
        <f t="shared" si="1360"/>
        <v/>
      </c>
      <c r="BJ80" s="67" t="str">
        <f t="shared" si="1361"/>
        <v/>
      </c>
      <c r="BK80" s="66" t="str">
        <f t="shared" si="1362"/>
        <v/>
      </c>
      <c r="BL80" s="67" t="str">
        <f t="shared" si="1363"/>
        <v/>
      </c>
      <c r="BM80" s="66" t="str">
        <f t="shared" si="1364"/>
        <v/>
      </c>
      <c r="BN80" s="44"/>
      <c r="BO80" s="74"/>
      <c r="BP80" s="47"/>
      <c r="BQ80" s="67" t="str">
        <f t="shared" si="1365"/>
        <v/>
      </c>
      <c r="BR80" s="69" t="str">
        <f t="shared" si="1319"/>
        <v/>
      </c>
      <c r="BS80" s="67" t="str">
        <f t="shared" si="1320"/>
        <v/>
      </c>
      <c r="BT80" s="66" t="str">
        <f t="shared" si="1321"/>
        <v/>
      </c>
      <c r="BU80" s="67" t="str">
        <f t="shared" si="1322"/>
        <v/>
      </c>
      <c r="BV80" s="66" t="str">
        <f t="shared" si="1366"/>
        <v/>
      </c>
      <c r="BW80" s="44"/>
      <c r="BX80" s="68"/>
      <c r="BY80" s="67" t="str">
        <f t="shared" si="1367"/>
        <v/>
      </c>
      <c r="BZ80" s="69" t="str">
        <f t="shared" si="1368"/>
        <v/>
      </c>
      <c r="CA80" s="67" t="str">
        <f t="shared" si="1369"/>
        <v/>
      </c>
      <c r="CB80" s="66" t="str">
        <f t="shared" si="1370"/>
        <v/>
      </c>
      <c r="CC80" s="67" t="str">
        <f t="shared" si="1371"/>
        <v/>
      </c>
      <c r="CD80" s="66" t="str">
        <f t="shared" si="1372"/>
        <v/>
      </c>
      <c r="CE80" s="44"/>
      <c r="CF80" s="68"/>
      <c r="CG80" s="47"/>
      <c r="CH80" s="67" t="str">
        <f t="shared" si="1373"/>
        <v/>
      </c>
      <c r="CI80" s="69" t="str">
        <f t="shared" si="1323"/>
        <v/>
      </c>
      <c r="CJ80" s="67" t="str">
        <f t="shared" si="1324"/>
        <v/>
      </c>
      <c r="CK80" s="66" t="str">
        <f t="shared" si="1325"/>
        <v/>
      </c>
      <c r="CL80" s="67" t="str">
        <f t="shared" si="1326"/>
        <v/>
      </c>
      <c r="CM80" s="66" t="str">
        <f t="shared" si="1374"/>
        <v/>
      </c>
      <c r="CN80" s="44"/>
      <c r="CO80" s="68"/>
      <c r="CP80" s="67" t="str">
        <f t="shared" si="1375"/>
        <v/>
      </c>
      <c r="CQ80" s="69" t="str">
        <f t="shared" si="1376"/>
        <v/>
      </c>
      <c r="CR80" s="67" t="str">
        <f t="shared" si="1377"/>
        <v/>
      </c>
      <c r="CS80" s="66" t="str">
        <f t="shared" si="1378"/>
        <v/>
      </c>
      <c r="CT80" s="67" t="str">
        <f t="shared" si="1379"/>
        <v/>
      </c>
      <c r="CU80" s="66" t="str">
        <f t="shared" si="1380"/>
        <v/>
      </c>
      <c r="CV80" s="44"/>
      <c r="CW80" s="74">
        <v>30</v>
      </c>
      <c r="CX80" s="47"/>
      <c r="CY80" s="67">
        <f t="shared" si="1381"/>
        <v>1.2</v>
      </c>
      <c r="CZ80" s="69">
        <f t="shared" si="1327"/>
        <v>6</v>
      </c>
      <c r="DA80" s="67">
        <f t="shared" si="1328"/>
        <v>0.24</v>
      </c>
      <c r="DB80" s="66">
        <f t="shared" si="1329"/>
        <v>164</v>
      </c>
      <c r="DC80" s="67">
        <f t="shared" si="1330"/>
        <v>6.56</v>
      </c>
      <c r="DD80" s="66">
        <f t="shared" si="1382"/>
        <v>200</v>
      </c>
      <c r="DE80" s="44">
        <v>8</v>
      </c>
    </row>
    <row r="81" spans="1:109" ht="35.25" customHeight="1" thickBot="1" x14ac:dyDescent="0.3">
      <c r="A81" s="73">
        <v>61</v>
      </c>
      <c r="B81" s="72" t="s">
        <v>134</v>
      </c>
      <c r="C81" s="66"/>
      <c r="D81" s="71">
        <f>SUM(H81,Y81,AP81,BG81,BX81,CO81)</f>
        <v>165</v>
      </c>
      <c r="E81" s="71">
        <f t="shared" ref="E81:F83" si="1383">SUM(P81,AG81,AX81,BO81,CF81,CW81)</f>
        <v>150</v>
      </c>
      <c r="F81" s="71">
        <f t="shared" si="1383"/>
        <v>0</v>
      </c>
      <c r="G81" s="44">
        <f>SUM(O81,X81,AF81,AO81,AW81,BF81,BN81,BW81,CE81,CN81,CV81,DE81)</f>
        <v>34</v>
      </c>
      <c r="H81" s="70"/>
      <c r="I81" s="67" t="str">
        <f>IF(O81&gt;0,H81/25,"")</f>
        <v/>
      </c>
      <c r="J81" s="69" t="str">
        <f>IF(O81&gt;0,H81/2,"")</f>
        <v/>
      </c>
      <c r="K81" s="67" t="str">
        <f>IF(O81&gt;0,J81/25,"")</f>
        <v/>
      </c>
      <c r="L81" s="66" t="str">
        <f>IF(O81&gt;0,N81-H81-J81,"")</f>
        <v/>
      </c>
      <c r="M81" s="67" t="str">
        <f>IF(O81&gt;0,L81/25,"")</f>
        <v/>
      </c>
      <c r="N81" s="66" t="str">
        <f>IF(O81&gt;0,O81*25,"")</f>
        <v/>
      </c>
      <c r="O81" s="44"/>
      <c r="P81" s="68"/>
      <c r="Q81" s="47"/>
      <c r="R81" s="67" t="str">
        <f>IF(X81&gt;0,SUM(P81:Q81)/25,"")</f>
        <v/>
      </c>
      <c r="S81" s="69" t="str">
        <f t="shared" si="1307"/>
        <v/>
      </c>
      <c r="T81" s="67" t="str">
        <f t="shared" si="1308"/>
        <v/>
      </c>
      <c r="U81" s="66" t="str">
        <f t="shared" si="1309"/>
        <v/>
      </c>
      <c r="V81" s="67" t="str">
        <f t="shared" si="1310"/>
        <v/>
      </c>
      <c r="W81" s="66" t="str">
        <f>IF(X81&gt;0,X81*25,"")</f>
        <v/>
      </c>
      <c r="X81" s="44"/>
      <c r="Y81" s="70"/>
      <c r="Z81" s="67" t="str">
        <f>IF(AF81&gt;0,Y81/25,"")</f>
        <v/>
      </c>
      <c r="AA81" s="69" t="str">
        <f>IF(AF81&gt;0,Y81/2,"")</f>
        <v/>
      </c>
      <c r="AB81" s="67" t="str">
        <f>IF(AF81&gt;0,AA81/25,"")</f>
        <v/>
      </c>
      <c r="AC81" s="66" t="str">
        <f>IF(AF81&gt;0,AE81-Y81-AA81,"")</f>
        <v/>
      </c>
      <c r="AD81" s="67" t="str">
        <f>IF(AF81&gt;0,AC81/25,"")</f>
        <v/>
      </c>
      <c r="AE81" s="66" t="str">
        <f>IF(AF81&gt;0,AF81*25,"")</f>
        <v/>
      </c>
      <c r="AF81" s="44"/>
      <c r="AG81" s="68"/>
      <c r="AH81" s="47"/>
      <c r="AI81" s="67" t="str">
        <f>IF(AO81&gt;0,SUM(AG81:AH81)/25,"")</f>
        <v/>
      </c>
      <c r="AJ81" s="69" t="str">
        <f t="shared" si="1311"/>
        <v/>
      </c>
      <c r="AK81" s="67" t="str">
        <f t="shared" si="1312"/>
        <v/>
      </c>
      <c r="AL81" s="66" t="str">
        <f t="shared" si="1313"/>
        <v/>
      </c>
      <c r="AM81" s="67" t="str">
        <f t="shared" si="1314"/>
        <v/>
      </c>
      <c r="AN81" s="66" t="str">
        <f>IF(AO81&gt;0,AO81*25,"")</f>
        <v/>
      </c>
      <c r="AO81" s="44"/>
      <c r="AP81" s="70"/>
      <c r="AQ81" s="67" t="str">
        <f>IF(AW81&gt;0,AP81/25,"")</f>
        <v/>
      </c>
      <c r="AR81" s="69" t="str">
        <f>IF(AW81&gt;0,AP81/2,"")</f>
        <v/>
      </c>
      <c r="AS81" s="67" t="str">
        <f>IF(AW81&gt;0,AR81/25,"")</f>
        <v/>
      </c>
      <c r="AT81" s="66" t="str">
        <f>IF(AW81&gt;0,AV81-AP81-AR81,"")</f>
        <v/>
      </c>
      <c r="AU81" s="67" t="str">
        <f>IF(AW81&gt;0,AT81/25,"")</f>
        <v/>
      </c>
      <c r="AV81" s="66" t="str">
        <f>IF(AW81&gt;0,AW81*25,"")</f>
        <v/>
      </c>
      <c r="AW81" s="44"/>
      <c r="AX81" s="68"/>
      <c r="AY81" s="47"/>
      <c r="AZ81" s="67" t="str">
        <f>IF(BF81&gt;0,SUM(AX81:AY81)/25,"")</f>
        <v/>
      </c>
      <c r="BA81" s="69" t="str">
        <f t="shared" si="1315"/>
        <v/>
      </c>
      <c r="BB81" s="67" t="str">
        <f t="shared" si="1316"/>
        <v/>
      </c>
      <c r="BC81" s="66" t="str">
        <f t="shared" si="1317"/>
        <v/>
      </c>
      <c r="BD81" s="67" t="str">
        <f t="shared" si="1318"/>
        <v/>
      </c>
      <c r="BE81" s="66" t="str">
        <f>IF(BF81&gt;0,BF81*25,"")</f>
        <v/>
      </c>
      <c r="BF81" s="44"/>
      <c r="BG81" s="68">
        <v>30</v>
      </c>
      <c r="BH81" s="67">
        <f>IF(BN81&gt;0,BG81/25,"")</f>
        <v>1.2</v>
      </c>
      <c r="BI81" s="69">
        <f>IF(BN81&gt;0,BG81/2,"")</f>
        <v>15</v>
      </c>
      <c r="BJ81" s="67">
        <f>IF(BN81&gt;0,BI81/25,"")</f>
        <v>0.6</v>
      </c>
      <c r="BK81" s="66">
        <f>IF(BN81&gt;0,BM81-BG81-BI81,"")</f>
        <v>30</v>
      </c>
      <c r="BL81" s="67">
        <f>IF(BN81&gt;0,BK81/25,"")</f>
        <v>1.2</v>
      </c>
      <c r="BM81" s="66">
        <f>IF(BN81&gt;0,BN81*25,"")</f>
        <v>75</v>
      </c>
      <c r="BN81" s="44">
        <v>3</v>
      </c>
      <c r="BO81" s="68">
        <v>15</v>
      </c>
      <c r="BP81" s="47"/>
      <c r="BQ81" s="67">
        <f>IF(BW81&gt;0,SUM(BO81:BP81)/25,"")</f>
        <v>0.6</v>
      </c>
      <c r="BR81" s="69">
        <f t="shared" si="1319"/>
        <v>3</v>
      </c>
      <c r="BS81" s="67">
        <f t="shared" si="1320"/>
        <v>0.12</v>
      </c>
      <c r="BT81" s="66">
        <f t="shared" si="1321"/>
        <v>7</v>
      </c>
      <c r="BU81" s="67">
        <f t="shared" si="1322"/>
        <v>0.28000000000000003</v>
      </c>
      <c r="BV81" s="66">
        <f>IF(BW81&gt;0,BW81*25,"")</f>
        <v>25</v>
      </c>
      <c r="BW81" s="44">
        <v>1</v>
      </c>
      <c r="BX81" s="68">
        <v>60</v>
      </c>
      <c r="BY81" s="67">
        <f>IF(CE81&gt;0,BX81/25,"")</f>
        <v>2.4</v>
      </c>
      <c r="BZ81" s="69">
        <f>IF(CE81&gt;0,BX81/2,"")</f>
        <v>30</v>
      </c>
      <c r="CA81" s="67">
        <f>IF(CE81&gt;0,BZ81/25,"")</f>
        <v>1.2</v>
      </c>
      <c r="CB81" s="66">
        <f>IF(CE81&gt;0,CD81-BX81-BZ81,"")</f>
        <v>110</v>
      </c>
      <c r="CC81" s="67">
        <f>IF(CE81&gt;0,CB81/25,"")</f>
        <v>4.4000000000000004</v>
      </c>
      <c r="CD81" s="66">
        <f>IF(CE81&gt;0,CE81*25,"")</f>
        <v>200</v>
      </c>
      <c r="CE81" s="44">
        <v>8</v>
      </c>
      <c r="CF81" s="68">
        <v>60</v>
      </c>
      <c r="CG81" s="47"/>
      <c r="CH81" s="67">
        <f>IF(CN81&gt;0,SUM(CF81:CG81)/25,"")</f>
        <v>2.4</v>
      </c>
      <c r="CI81" s="69">
        <f t="shared" si="1323"/>
        <v>12</v>
      </c>
      <c r="CJ81" s="67">
        <f t="shared" si="1324"/>
        <v>0.48</v>
      </c>
      <c r="CK81" s="66">
        <f t="shared" si="1325"/>
        <v>103</v>
      </c>
      <c r="CL81" s="67">
        <f t="shared" si="1326"/>
        <v>4.12</v>
      </c>
      <c r="CM81" s="66">
        <f>IF(CN81&gt;0,CN81*25,"")</f>
        <v>175</v>
      </c>
      <c r="CN81" s="44">
        <v>7</v>
      </c>
      <c r="CO81" s="68">
        <v>75</v>
      </c>
      <c r="CP81" s="67">
        <f>IF(CV81&gt;0,CO81/25,"")</f>
        <v>3</v>
      </c>
      <c r="CQ81" s="69">
        <f>IF(CV81&gt;0,CO81/2,"")</f>
        <v>37.5</v>
      </c>
      <c r="CR81" s="67">
        <f>IF(CV81&gt;0,CQ81/25,"")</f>
        <v>1.5</v>
      </c>
      <c r="CS81" s="66">
        <f>IF(CV81&gt;0,CU81-CO81-CQ81,"")</f>
        <v>87.5</v>
      </c>
      <c r="CT81" s="67">
        <f>IF(CV81&gt;0,CS81/25,"")</f>
        <v>3.5</v>
      </c>
      <c r="CU81" s="66">
        <f>IF(CV81&gt;0,CV81*25,"")</f>
        <v>200</v>
      </c>
      <c r="CV81" s="44">
        <v>8</v>
      </c>
      <c r="CW81" s="68">
        <v>75</v>
      </c>
      <c r="CX81" s="47"/>
      <c r="CY81" s="67">
        <f>IF(DE81&gt;0,SUM(CW81:CX81)/25,"")</f>
        <v>3</v>
      </c>
      <c r="CZ81" s="69">
        <f t="shared" si="1327"/>
        <v>15</v>
      </c>
      <c r="DA81" s="67">
        <f t="shared" si="1328"/>
        <v>0.6</v>
      </c>
      <c r="DB81" s="66">
        <f t="shared" si="1329"/>
        <v>85</v>
      </c>
      <c r="DC81" s="67">
        <f t="shared" si="1330"/>
        <v>3.4</v>
      </c>
      <c r="DD81" s="66">
        <f>IF(DE81&gt;0,DE81*25,"")</f>
        <v>175</v>
      </c>
      <c r="DE81" s="44">
        <v>7</v>
      </c>
    </row>
    <row r="82" spans="1:109" ht="23.25" customHeight="1" thickTop="1" thickBot="1" x14ac:dyDescent="0.3">
      <c r="A82" s="151" t="s">
        <v>6</v>
      </c>
      <c r="B82" s="152"/>
      <c r="C82" s="153"/>
      <c r="D82" s="61">
        <f>SUM(H82,Y82,AP82,BG82,BX82,CO82)</f>
        <v>165</v>
      </c>
      <c r="E82" s="61">
        <f t="shared" si="1383"/>
        <v>210</v>
      </c>
      <c r="F82" s="61">
        <f t="shared" si="1383"/>
        <v>0</v>
      </c>
      <c r="G82" s="58">
        <f>SUM(O82,X82,AF82,AO82,AW82,BF82,BN82,BW82,CE82,CN82,CV82,DE82)</f>
        <v>44</v>
      </c>
      <c r="H82" s="64">
        <f t="shared" ref="H82:BS82" si="1384">SUM(H78:H81)</f>
        <v>0</v>
      </c>
      <c r="I82" s="60">
        <f t="shared" si="1384"/>
        <v>0</v>
      </c>
      <c r="J82" s="63">
        <f t="shared" si="1384"/>
        <v>0</v>
      </c>
      <c r="K82" s="60">
        <f t="shared" si="1384"/>
        <v>0</v>
      </c>
      <c r="L82" s="59">
        <f t="shared" si="1384"/>
        <v>0</v>
      </c>
      <c r="M82" s="60">
        <f t="shared" si="1384"/>
        <v>0</v>
      </c>
      <c r="N82" s="59">
        <f t="shared" si="1384"/>
        <v>0</v>
      </c>
      <c r="O82" s="58">
        <f t="shared" si="1384"/>
        <v>0</v>
      </c>
      <c r="P82" s="62">
        <f t="shared" si="1384"/>
        <v>0</v>
      </c>
      <c r="Q82" s="61">
        <f t="shared" si="1384"/>
        <v>0</v>
      </c>
      <c r="R82" s="60">
        <f t="shared" si="1384"/>
        <v>0</v>
      </c>
      <c r="S82" s="60">
        <f t="shared" si="1384"/>
        <v>0</v>
      </c>
      <c r="T82" s="60">
        <f t="shared" si="1384"/>
        <v>0</v>
      </c>
      <c r="U82" s="59">
        <f t="shared" si="1384"/>
        <v>0</v>
      </c>
      <c r="V82" s="60">
        <f t="shared" si="1384"/>
        <v>0</v>
      </c>
      <c r="W82" s="59">
        <f t="shared" si="1384"/>
        <v>0</v>
      </c>
      <c r="X82" s="58">
        <f t="shared" si="1384"/>
        <v>0</v>
      </c>
      <c r="Y82" s="64">
        <f t="shared" si="1384"/>
        <v>0</v>
      </c>
      <c r="Z82" s="60">
        <f t="shared" si="1384"/>
        <v>0</v>
      </c>
      <c r="AA82" s="63">
        <f t="shared" si="1384"/>
        <v>0</v>
      </c>
      <c r="AB82" s="60">
        <f t="shared" si="1384"/>
        <v>0</v>
      </c>
      <c r="AC82" s="59">
        <f t="shared" si="1384"/>
        <v>0</v>
      </c>
      <c r="AD82" s="60">
        <f t="shared" si="1384"/>
        <v>0</v>
      </c>
      <c r="AE82" s="59">
        <f t="shared" si="1384"/>
        <v>0</v>
      </c>
      <c r="AF82" s="58">
        <f t="shared" si="1384"/>
        <v>0</v>
      </c>
      <c r="AG82" s="62">
        <f t="shared" si="1384"/>
        <v>0</v>
      </c>
      <c r="AH82" s="61">
        <f t="shared" si="1384"/>
        <v>0</v>
      </c>
      <c r="AI82" s="60">
        <f t="shared" si="1384"/>
        <v>0</v>
      </c>
      <c r="AJ82" s="60">
        <f t="shared" si="1384"/>
        <v>0</v>
      </c>
      <c r="AK82" s="60">
        <f t="shared" si="1384"/>
        <v>0</v>
      </c>
      <c r="AL82" s="59">
        <f t="shared" si="1384"/>
        <v>0</v>
      </c>
      <c r="AM82" s="60">
        <f t="shared" si="1384"/>
        <v>0</v>
      </c>
      <c r="AN82" s="59">
        <f t="shared" si="1384"/>
        <v>0</v>
      </c>
      <c r="AO82" s="58">
        <f t="shared" si="1384"/>
        <v>0</v>
      </c>
      <c r="AP82" s="64">
        <f t="shared" si="1384"/>
        <v>0</v>
      </c>
      <c r="AQ82" s="60">
        <f t="shared" si="1384"/>
        <v>0</v>
      </c>
      <c r="AR82" s="63">
        <f t="shared" si="1384"/>
        <v>0</v>
      </c>
      <c r="AS82" s="60">
        <f t="shared" si="1384"/>
        <v>0</v>
      </c>
      <c r="AT82" s="59">
        <f t="shared" si="1384"/>
        <v>0</v>
      </c>
      <c r="AU82" s="60">
        <f t="shared" si="1384"/>
        <v>0</v>
      </c>
      <c r="AV82" s="59">
        <f t="shared" si="1384"/>
        <v>0</v>
      </c>
      <c r="AW82" s="58">
        <f t="shared" si="1384"/>
        <v>0</v>
      </c>
      <c r="AX82" s="62">
        <f t="shared" si="1384"/>
        <v>0</v>
      </c>
      <c r="AY82" s="61">
        <f t="shared" si="1384"/>
        <v>0</v>
      </c>
      <c r="AZ82" s="60">
        <f t="shared" si="1384"/>
        <v>0</v>
      </c>
      <c r="BA82" s="60">
        <f t="shared" si="1384"/>
        <v>0</v>
      </c>
      <c r="BB82" s="60">
        <f t="shared" si="1384"/>
        <v>0</v>
      </c>
      <c r="BC82" s="59">
        <f t="shared" si="1384"/>
        <v>0</v>
      </c>
      <c r="BD82" s="60">
        <f t="shared" si="1384"/>
        <v>0</v>
      </c>
      <c r="BE82" s="59">
        <f t="shared" si="1384"/>
        <v>0</v>
      </c>
      <c r="BF82" s="58">
        <f t="shared" si="1384"/>
        <v>0</v>
      </c>
      <c r="BG82" s="64">
        <f t="shared" si="1384"/>
        <v>30</v>
      </c>
      <c r="BH82" s="60">
        <f t="shared" si="1384"/>
        <v>1.2</v>
      </c>
      <c r="BI82" s="63">
        <f t="shared" si="1384"/>
        <v>15</v>
      </c>
      <c r="BJ82" s="60">
        <f t="shared" si="1384"/>
        <v>0.6</v>
      </c>
      <c r="BK82" s="59">
        <f t="shared" si="1384"/>
        <v>30</v>
      </c>
      <c r="BL82" s="60">
        <f t="shared" si="1384"/>
        <v>1.2</v>
      </c>
      <c r="BM82" s="59">
        <f t="shared" si="1384"/>
        <v>75</v>
      </c>
      <c r="BN82" s="58">
        <f t="shared" si="1384"/>
        <v>3</v>
      </c>
      <c r="BO82" s="62">
        <f t="shared" si="1384"/>
        <v>30</v>
      </c>
      <c r="BP82" s="61">
        <f t="shared" si="1384"/>
        <v>0</v>
      </c>
      <c r="BQ82" s="60">
        <f t="shared" si="1384"/>
        <v>1.2</v>
      </c>
      <c r="BR82" s="60">
        <f t="shared" si="1384"/>
        <v>6</v>
      </c>
      <c r="BS82" s="60">
        <f t="shared" si="1384"/>
        <v>0.24</v>
      </c>
      <c r="BT82" s="60">
        <f t="shared" ref="BT82:DE82" si="1385">SUM(BT78:BT81)</f>
        <v>14</v>
      </c>
      <c r="BU82" s="60">
        <f t="shared" si="1385"/>
        <v>0.56000000000000005</v>
      </c>
      <c r="BV82" s="59">
        <f t="shared" si="1385"/>
        <v>50</v>
      </c>
      <c r="BW82" s="58">
        <f t="shared" si="1385"/>
        <v>2</v>
      </c>
      <c r="BX82" s="64">
        <f t="shared" si="1385"/>
        <v>60</v>
      </c>
      <c r="BY82" s="60">
        <f t="shared" si="1385"/>
        <v>2.4</v>
      </c>
      <c r="BZ82" s="63">
        <f t="shared" si="1385"/>
        <v>30</v>
      </c>
      <c r="CA82" s="60">
        <f t="shared" si="1385"/>
        <v>1.2</v>
      </c>
      <c r="CB82" s="59">
        <f t="shared" si="1385"/>
        <v>110</v>
      </c>
      <c r="CC82" s="60">
        <f t="shared" si="1385"/>
        <v>4.4000000000000004</v>
      </c>
      <c r="CD82" s="59">
        <f t="shared" si="1385"/>
        <v>200</v>
      </c>
      <c r="CE82" s="58">
        <f t="shared" si="1385"/>
        <v>8</v>
      </c>
      <c r="CF82" s="62">
        <f t="shared" si="1385"/>
        <v>75</v>
      </c>
      <c r="CG82" s="61">
        <f t="shared" si="1385"/>
        <v>0</v>
      </c>
      <c r="CH82" s="60">
        <f t="shared" si="1385"/>
        <v>3</v>
      </c>
      <c r="CI82" s="60">
        <f t="shared" si="1385"/>
        <v>15</v>
      </c>
      <c r="CJ82" s="60">
        <f t="shared" si="1385"/>
        <v>0.6</v>
      </c>
      <c r="CK82" s="59">
        <f t="shared" si="1385"/>
        <v>110</v>
      </c>
      <c r="CL82" s="60">
        <f t="shared" si="1385"/>
        <v>4.4000000000000004</v>
      </c>
      <c r="CM82" s="59">
        <f t="shared" si="1385"/>
        <v>200</v>
      </c>
      <c r="CN82" s="58">
        <f t="shared" si="1385"/>
        <v>8</v>
      </c>
      <c r="CO82" s="64">
        <f t="shared" si="1385"/>
        <v>75</v>
      </c>
      <c r="CP82" s="60">
        <f t="shared" si="1385"/>
        <v>3</v>
      </c>
      <c r="CQ82" s="63">
        <f t="shared" si="1385"/>
        <v>37.5</v>
      </c>
      <c r="CR82" s="60">
        <f t="shared" si="1385"/>
        <v>1.5</v>
      </c>
      <c r="CS82" s="59">
        <f t="shared" si="1385"/>
        <v>87.5</v>
      </c>
      <c r="CT82" s="60">
        <f t="shared" si="1385"/>
        <v>3.5</v>
      </c>
      <c r="CU82" s="59">
        <f t="shared" si="1385"/>
        <v>200</v>
      </c>
      <c r="CV82" s="58">
        <f t="shared" si="1385"/>
        <v>8</v>
      </c>
      <c r="CW82" s="62">
        <f t="shared" si="1385"/>
        <v>105</v>
      </c>
      <c r="CX82" s="61">
        <f t="shared" si="1385"/>
        <v>0</v>
      </c>
      <c r="CY82" s="60">
        <f t="shared" si="1385"/>
        <v>4.2</v>
      </c>
      <c r="CZ82" s="60">
        <f t="shared" si="1385"/>
        <v>21</v>
      </c>
      <c r="DA82" s="60">
        <f t="shared" si="1385"/>
        <v>0.84</v>
      </c>
      <c r="DB82" s="59">
        <f t="shared" si="1385"/>
        <v>249</v>
      </c>
      <c r="DC82" s="60">
        <f t="shared" si="1385"/>
        <v>9.9599999999999991</v>
      </c>
      <c r="DD82" s="59">
        <f t="shared" si="1385"/>
        <v>375</v>
      </c>
      <c r="DE82" s="58">
        <f t="shared" si="1385"/>
        <v>15</v>
      </c>
    </row>
    <row r="83" spans="1:109" ht="17.25" thickTop="1" thickBot="1" x14ac:dyDescent="0.3">
      <c r="A83" s="151" t="s">
        <v>10</v>
      </c>
      <c r="B83" s="152"/>
      <c r="C83" s="153"/>
      <c r="D83" s="61">
        <f>SUM(H83,Y83,AP83,BG83,BX83,CO83)</f>
        <v>840</v>
      </c>
      <c r="E83" s="61">
        <f t="shared" si="1383"/>
        <v>930</v>
      </c>
      <c r="F83" s="65">
        <f t="shared" si="1383"/>
        <v>15</v>
      </c>
      <c r="G83" s="58">
        <f>SUM(O83,X83,AF83,AO83,AW83,BF83,BN83,BW83,CE83,CN83,CV83,DE83)</f>
        <v>180</v>
      </c>
      <c r="H83" s="64">
        <f t="shared" ref="H83:BS83" si="1386">H76+H82</f>
        <v>135</v>
      </c>
      <c r="I83" s="60">
        <f t="shared" si="1386"/>
        <v>5.3999999999999995</v>
      </c>
      <c r="J83" s="63">
        <f t="shared" si="1386"/>
        <v>67.5</v>
      </c>
      <c r="K83" s="60">
        <f t="shared" si="1386"/>
        <v>2.6999999999999997</v>
      </c>
      <c r="L83" s="59">
        <f t="shared" si="1386"/>
        <v>247.5</v>
      </c>
      <c r="M83" s="60">
        <f t="shared" si="1386"/>
        <v>9.9</v>
      </c>
      <c r="N83" s="59">
        <f t="shared" si="1386"/>
        <v>450</v>
      </c>
      <c r="O83" s="58">
        <f t="shared" si="1386"/>
        <v>18</v>
      </c>
      <c r="P83" s="62">
        <f t="shared" si="1386"/>
        <v>120</v>
      </c>
      <c r="Q83" s="61">
        <f t="shared" si="1386"/>
        <v>0</v>
      </c>
      <c r="R83" s="60">
        <f t="shared" si="1386"/>
        <v>4.8</v>
      </c>
      <c r="S83" s="60">
        <f t="shared" si="1386"/>
        <v>24</v>
      </c>
      <c r="T83" s="60">
        <f t="shared" si="1386"/>
        <v>0.96</v>
      </c>
      <c r="U83" s="59">
        <f t="shared" si="1386"/>
        <v>156</v>
      </c>
      <c r="V83" s="60">
        <f t="shared" si="1386"/>
        <v>6.24</v>
      </c>
      <c r="W83" s="59">
        <f t="shared" si="1386"/>
        <v>300</v>
      </c>
      <c r="X83" s="58">
        <f t="shared" si="1386"/>
        <v>12</v>
      </c>
      <c r="Y83" s="64">
        <f t="shared" si="1386"/>
        <v>150</v>
      </c>
      <c r="Z83" s="60">
        <f t="shared" si="1386"/>
        <v>6</v>
      </c>
      <c r="AA83" s="63">
        <f t="shared" si="1386"/>
        <v>75</v>
      </c>
      <c r="AB83" s="60">
        <f t="shared" si="1386"/>
        <v>3</v>
      </c>
      <c r="AC83" s="59">
        <f t="shared" si="1386"/>
        <v>175</v>
      </c>
      <c r="AD83" s="60">
        <f t="shared" si="1386"/>
        <v>7</v>
      </c>
      <c r="AE83" s="59">
        <f t="shared" si="1386"/>
        <v>400</v>
      </c>
      <c r="AF83" s="58">
        <f t="shared" si="1386"/>
        <v>16</v>
      </c>
      <c r="AG83" s="62">
        <f t="shared" si="1386"/>
        <v>195</v>
      </c>
      <c r="AH83" s="61">
        <f t="shared" si="1386"/>
        <v>0</v>
      </c>
      <c r="AI83" s="60">
        <f t="shared" si="1386"/>
        <v>6.6000000000000005</v>
      </c>
      <c r="AJ83" s="60">
        <f t="shared" si="1386"/>
        <v>35</v>
      </c>
      <c r="AK83" s="60">
        <f t="shared" si="1386"/>
        <v>1.4</v>
      </c>
      <c r="AL83" s="59">
        <f t="shared" si="1386"/>
        <v>150</v>
      </c>
      <c r="AM83" s="60">
        <f t="shared" si="1386"/>
        <v>6</v>
      </c>
      <c r="AN83" s="59">
        <f t="shared" si="1386"/>
        <v>350</v>
      </c>
      <c r="AO83" s="58">
        <f t="shared" si="1386"/>
        <v>14</v>
      </c>
      <c r="AP83" s="64">
        <f t="shared" si="1386"/>
        <v>150</v>
      </c>
      <c r="AQ83" s="60">
        <f t="shared" si="1386"/>
        <v>6</v>
      </c>
      <c r="AR83" s="63">
        <f t="shared" si="1386"/>
        <v>75</v>
      </c>
      <c r="AS83" s="60">
        <f t="shared" si="1386"/>
        <v>3</v>
      </c>
      <c r="AT83" s="59">
        <f t="shared" si="1386"/>
        <v>225</v>
      </c>
      <c r="AU83" s="60">
        <f t="shared" si="1386"/>
        <v>9</v>
      </c>
      <c r="AV83" s="59">
        <f t="shared" si="1386"/>
        <v>450</v>
      </c>
      <c r="AW83" s="58">
        <f t="shared" si="1386"/>
        <v>18</v>
      </c>
      <c r="AX83" s="62">
        <f t="shared" si="1386"/>
        <v>180</v>
      </c>
      <c r="AY83" s="61">
        <f t="shared" si="1386"/>
        <v>0</v>
      </c>
      <c r="AZ83" s="60">
        <f t="shared" si="1386"/>
        <v>6</v>
      </c>
      <c r="BA83" s="60">
        <f t="shared" si="1386"/>
        <v>30</v>
      </c>
      <c r="BB83" s="60">
        <f t="shared" si="1386"/>
        <v>1.2</v>
      </c>
      <c r="BC83" s="59">
        <f t="shared" si="1386"/>
        <v>120</v>
      </c>
      <c r="BD83" s="60">
        <f t="shared" si="1386"/>
        <v>4.8000000000000007</v>
      </c>
      <c r="BE83" s="59">
        <f t="shared" si="1386"/>
        <v>300</v>
      </c>
      <c r="BF83" s="58">
        <f t="shared" si="1386"/>
        <v>12</v>
      </c>
      <c r="BG83" s="64">
        <f t="shared" si="1386"/>
        <v>105</v>
      </c>
      <c r="BH83" s="60">
        <f t="shared" si="1386"/>
        <v>4.2</v>
      </c>
      <c r="BI83" s="63">
        <f t="shared" si="1386"/>
        <v>52.5</v>
      </c>
      <c r="BJ83" s="60">
        <f t="shared" si="1386"/>
        <v>2.1</v>
      </c>
      <c r="BK83" s="59">
        <f t="shared" si="1386"/>
        <v>117.5</v>
      </c>
      <c r="BL83" s="60">
        <f t="shared" si="1386"/>
        <v>4.7</v>
      </c>
      <c r="BM83" s="59">
        <f t="shared" si="1386"/>
        <v>275</v>
      </c>
      <c r="BN83" s="58">
        <f t="shared" si="1386"/>
        <v>11</v>
      </c>
      <c r="BO83" s="62">
        <f t="shared" si="1386"/>
        <v>195</v>
      </c>
      <c r="BP83" s="61">
        <f t="shared" si="1386"/>
        <v>15</v>
      </c>
      <c r="BQ83" s="60">
        <f t="shared" si="1386"/>
        <v>8.3999999999999986</v>
      </c>
      <c r="BR83" s="60">
        <f t="shared" si="1386"/>
        <v>39</v>
      </c>
      <c r="BS83" s="60">
        <f t="shared" si="1386"/>
        <v>1.5599999999999998</v>
      </c>
      <c r="BT83" s="60">
        <f t="shared" ref="BT83:DE83" si="1387">BT76+BT82</f>
        <v>226</v>
      </c>
      <c r="BU83" s="60">
        <f t="shared" si="1387"/>
        <v>9.0400000000000009</v>
      </c>
      <c r="BV83" s="59">
        <f t="shared" si="1387"/>
        <v>475</v>
      </c>
      <c r="BW83" s="58">
        <f t="shared" si="1387"/>
        <v>19</v>
      </c>
      <c r="BX83" s="64">
        <f t="shared" si="1387"/>
        <v>165</v>
      </c>
      <c r="BY83" s="60">
        <f t="shared" si="1387"/>
        <v>6.6</v>
      </c>
      <c r="BZ83" s="63">
        <f t="shared" si="1387"/>
        <v>82.5</v>
      </c>
      <c r="CA83" s="60">
        <f t="shared" si="1387"/>
        <v>3.3</v>
      </c>
      <c r="CB83" s="59">
        <f t="shared" si="1387"/>
        <v>177.5</v>
      </c>
      <c r="CC83" s="60">
        <f t="shared" si="1387"/>
        <v>7.1</v>
      </c>
      <c r="CD83" s="59">
        <f t="shared" si="1387"/>
        <v>425</v>
      </c>
      <c r="CE83" s="58">
        <f t="shared" si="1387"/>
        <v>17</v>
      </c>
      <c r="CF83" s="62">
        <f t="shared" si="1387"/>
        <v>120</v>
      </c>
      <c r="CG83" s="61">
        <f t="shared" si="1387"/>
        <v>0</v>
      </c>
      <c r="CH83" s="60">
        <f t="shared" si="1387"/>
        <v>4.8</v>
      </c>
      <c r="CI83" s="60">
        <f t="shared" si="1387"/>
        <v>24</v>
      </c>
      <c r="CJ83" s="60">
        <f t="shared" si="1387"/>
        <v>0.96</v>
      </c>
      <c r="CK83" s="59">
        <f t="shared" si="1387"/>
        <v>181</v>
      </c>
      <c r="CL83" s="60">
        <f t="shared" si="1387"/>
        <v>7.24</v>
      </c>
      <c r="CM83" s="59">
        <f t="shared" si="1387"/>
        <v>325</v>
      </c>
      <c r="CN83" s="58">
        <f t="shared" si="1387"/>
        <v>13</v>
      </c>
      <c r="CO83" s="64">
        <f t="shared" si="1387"/>
        <v>135</v>
      </c>
      <c r="CP83" s="60">
        <f t="shared" si="1387"/>
        <v>5.4</v>
      </c>
      <c r="CQ83" s="63">
        <f t="shared" si="1387"/>
        <v>67.5</v>
      </c>
      <c r="CR83" s="60">
        <f t="shared" si="1387"/>
        <v>2.7</v>
      </c>
      <c r="CS83" s="59">
        <f t="shared" si="1387"/>
        <v>122.5</v>
      </c>
      <c r="CT83" s="60">
        <f t="shared" si="1387"/>
        <v>4.9000000000000004</v>
      </c>
      <c r="CU83" s="59">
        <f t="shared" si="1387"/>
        <v>325</v>
      </c>
      <c r="CV83" s="58">
        <f t="shared" si="1387"/>
        <v>13</v>
      </c>
      <c r="CW83" s="62">
        <f t="shared" si="1387"/>
        <v>120</v>
      </c>
      <c r="CX83" s="61">
        <f t="shared" si="1387"/>
        <v>0</v>
      </c>
      <c r="CY83" s="60">
        <f t="shared" si="1387"/>
        <v>4.8</v>
      </c>
      <c r="CZ83" s="60">
        <f t="shared" si="1387"/>
        <v>24</v>
      </c>
      <c r="DA83" s="60">
        <f t="shared" si="1387"/>
        <v>0.96</v>
      </c>
      <c r="DB83" s="59">
        <f t="shared" si="1387"/>
        <v>281</v>
      </c>
      <c r="DC83" s="60">
        <f t="shared" si="1387"/>
        <v>11.239999999999998</v>
      </c>
      <c r="DD83" s="59">
        <f t="shared" si="1387"/>
        <v>425</v>
      </c>
      <c r="DE83" s="58">
        <f t="shared" si="1387"/>
        <v>17</v>
      </c>
    </row>
    <row r="84" spans="1:109" ht="17.25" thickTop="1" thickBot="1" x14ac:dyDescent="0.3">
      <c r="A84" s="134" t="s">
        <v>48</v>
      </c>
      <c r="B84" s="135"/>
      <c r="C84" s="136"/>
      <c r="D84" s="137">
        <f>SUM(H84:DE84)</f>
        <v>18</v>
      </c>
      <c r="E84" s="137"/>
      <c r="F84" s="138"/>
      <c r="G84" s="139"/>
      <c r="H84" s="140">
        <f>COUNTIF(C12:C22,1)+COUNTIF(C25:C47,1)+COUNTIF(C53:C70,1)</f>
        <v>2</v>
      </c>
      <c r="I84" s="141"/>
      <c r="J84" s="141"/>
      <c r="K84" s="141"/>
      <c r="L84" s="141"/>
      <c r="M84" s="141"/>
      <c r="N84" s="141"/>
      <c r="O84" s="141"/>
      <c r="P84" s="141"/>
      <c r="Q84" s="142"/>
      <c r="R84" s="142"/>
      <c r="S84" s="142"/>
      <c r="T84" s="142"/>
      <c r="U84" s="142"/>
      <c r="V84" s="142"/>
      <c r="W84" s="142"/>
      <c r="X84" s="142"/>
      <c r="Y84" s="143">
        <f>COUNTIF(C12:C22,2)+COUNTIF(C25:C47,2)+COUNTIF(C53:C70,2)</f>
        <v>5</v>
      </c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35"/>
      <c r="AO84" s="136"/>
      <c r="AP84" s="143">
        <f>COUNTIF(C12:C22,3)+COUNTIF(C25:C47,3)+COUNTIF(C53:C70,3)</f>
        <v>5</v>
      </c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35"/>
      <c r="BF84" s="136"/>
      <c r="BG84" s="143">
        <f>COUNTIF(C12:C22,4)+COUNTIF(C25:C47,4)+COUNTIF(C53:C70,4)</f>
        <v>4</v>
      </c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/>
      <c r="BS84" s="144"/>
      <c r="BT84" s="144"/>
      <c r="BU84" s="144"/>
      <c r="BV84" s="135"/>
      <c r="BW84" s="136"/>
      <c r="BX84" s="143">
        <f>COUNTIF(C12:C22,5)+COUNTIF(C25:C47,5)+COUNTIF(C53:C70,5)</f>
        <v>1</v>
      </c>
      <c r="BY84" s="144"/>
      <c r="BZ84" s="144"/>
      <c r="CA84" s="144"/>
      <c r="CB84" s="144"/>
      <c r="CC84" s="144"/>
      <c r="CD84" s="144"/>
      <c r="CE84" s="144"/>
      <c r="CF84" s="144"/>
      <c r="CG84" s="144"/>
      <c r="CH84" s="144"/>
      <c r="CI84" s="144"/>
      <c r="CJ84" s="144"/>
      <c r="CK84" s="144"/>
      <c r="CL84" s="144"/>
      <c r="CM84" s="135"/>
      <c r="CN84" s="136"/>
      <c r="CO84" s="143">
        <f>COUNTIF(C12:C22,6)+COUNTIF(C25:C47,6)+COUNTIF(C53:C70,6)</f>
        <v>1</v>
      </c>
      <c r="CP84" s="144"/>
      <c r="CQ84" s="144"/>
      <c r="CR84" s="144"/>
      <c r="CS84" s="144"/>
      <c r="CT84" s="144"/>
      <c r="CU84" s="144"/>
      <c r="CV84" s="144"/>
      <c r="CW84" s="144"/>
      <c r="CX84" s="144"/>
      <c r="CY84" s="144"/>
      <c r="CZ84" s="144"/>
      <c r="DA84" s="144"/>
      <c r="DB84" s="144"/>
      <c r="DC84" s="144"/>
      <c r="DD84" s="135"/>
      <c r="DE84" s="135"/>
    </row>
    <row r="85" spans="1:109" ht="26.25" customHeight="1" thickBot="1" x14ac:dyDescent="0.3">
      <c r="A85" s="145" t="s">
        <v>79</v>
      </c>
      <c r="B85" s="146"/>
      <c r="C85" s="56" t="s">
        <v>12</v>
      </c>
      <c r="D85" s="56">
        <f>SUM(H85,Y85,AP85,BG85,BX85,CO85)</f>
        <v>4</v>
      </c>
      <c r="E85" s="56">
        <f>SUM(P85,AG85,AX85,BO85,CF85,CW85)</f>
        <v>0</v>
      </c>
      <c r="F85" s="56">
        <f>SUM(Q85,AH85,AY85,BP85,CG85,CX85)</f>
        <v>0</v>
      </c>
      <c r="G85" s="55">
        <f>SUM(O85,X85,AF85,AO85,AW85,BF85,BN85,BW85,CE85,CN85,CV85,DE85)</f>
        <v>0</v>
      </c>
      <c r="H85" s="57">
        <v>4</v>
      </c>
      <c r="I85" s="53"/>
      <c r="J85" s="56"/>
      <c r="K85" s="53"/>
      <c r="L85" s="56"/>
      <c r="M85" s="53"/>
      <c r="N85" s="56"/>
      <c r="O85" s="55"/>
      <c r="P85" s="54"/>
      <c r="Q85" s="52"/>
      <c r="R85" s="53"/>
      <c r="S85" s="124"/>
      <c r="T85" s="124"/>
      <c r="U85" s="52"/>
      <c r="V85" s="53"/>
      <c r="W85" s="52"/>
      <c r="X85" s="51"/>
      <c r="Y85" s="49"/>
      <c r="Z85" s="48"/>
      <c r="AA85" s="49"/>
      <c r="AB85" s="48"/>
      <c r="AC85" s="50"/>
      <c r="AD85" s="48"/>
      <c r="AE85" s="48"/>
      <c r="AF85" s="49"/>
      <c r="AG85" s="48"/>
      <c r="AH85" s="49"/>
      <c r="AI85" s="48"/>
      <c r="AJ85" s="125"/>
      <c r="AK85" s="125"/>
      <c r="AL85" s="47"/>
      <c r="AM85" s="46"/>
      <c r="AN85" s="45"/>
      <c r="AO85" s="44"/>
      <c r="AP85" s="49"/>
      <c r="AQ85" s="48"/>
      <c r="AR85" s="48"/>
      <c r="AS85" s="49"/>
      <c r="AT85" s="48"/>
      <c r="AU85" s="50"/>
      <c r="AV85" s="48"/>
      <c r="AW85" s="49"/>
      <c r="AX85" s="48"/>
      <c r="AY85" s="49"/>
      <c r="AZ85" s="48"/>
      <c r="BA85" s="125"/>
      <c r="BB85" s="125"/>
      <c r="BC85" s="47"/>
      <c r="BD85" s="46"/>
      <c r="BE85" s="45"/>
      <c r="BF85" s="44"/>
      <c r="BG85" s="49"/>
      <c r="BH85" s="48"/>
      <c r="BI85" s="48"/>
      <c r="BJ85" s="49"/>
      <c r="BK85" s="48"/>
      <c r="BL85" s="50"/>
      <c r="BM85" s="48"/>
      <c r="BN85" s="49"/>
      <c r="BO85" s="48"/>
      <c r="BP85" s="49"/>
      <c r="BQ85" s="48"/>
      <c r="BR85" s="125"/>
      <c r="BS85" s="125"/>
      <c r="BT85" s="47"/>
      <c r="BU85" s="46"/>
      <c r="BV85" s="45"/>
      <c r="BW85" s="44"/>
      <c r="BX85" s="49"/>
      <c r="BY85" s="48"/>
      <c r="BZ85" s="49"/>
      <c r="CA85" s="48"/>
      <c r="CB85" s="50"/>
      <c r="CC85" s="48"/>
      <c r="CD85" s="48"/>
      <c r="CE85" s="49"/>
      <c r="CF85" s="48"/>
      <c r="CG85" s="49"/>
      <c r="CH85" s="48"/>
      <c r="CI85" s="125"/>
      <c r="CJ85" s="125"/>
      <c r="CK85" s="47"/>
      <c r="CL85" s="46"/>
      <c r="CM85" s="45"/>
      <c r="CN85" s="44"/>
      <c r="CO85" s="49"/>
      <c r="CP85" s="48"/>
      <c r="CQ85" s="49"/>
      <c r="CR85" s="48"/>
      <c r="CS85" s="50"/>
      <c r="CT85" s="48"/>
      <c r="CU85" s="48"/>
      <c r="CV85" s="49"/>
      <c r="CW85" s="48"/>
      <c r="CX85" s="49"/>
      <c r="CY85" s="48"/>
      <c r="CZ85" s="125"/>
      <c r="DA85" s="125"/>
      <c r="DB85" s="47"/>
      <c r="DC85" s="46"/>
      <c r="DD85" s="45"/>
      <c r="DE85" s="44"/>
    </row>
    <row r="86" spans="1:109" ht="16.5" thickBot="1" x14ac:dyDescent="0.3">
      <c r="A86" s="145" t="s">
        <v>70</v>
      </c>
      <c r="B86" s="147"/>
      <c r="C86" s="56" t="s">
        <v>12</v>
      </c>
      <c r="D86" s="120"/>
      <c r="E86" s="43"/>
      <c r="F86" s="43">
        <v>30</v>
      </c>
      <c r="G86" s="42"/>
      <c r="H86" s="131">
        <v>30</v>
      </c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18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9"/>
      <c r="CO86" s="131"/>
      <c r="CP86" s="132"/>
      <c r="CQ86" s="132"/>
      <c r="CR86" s="132"/>
      <c r="CS86" s="132"/>
      <c r="CT86" s="132"/>
      <c r="CU86" s="132"/>
      <c r="CV86" s="132"/>
      <c r="CW86" s="132"/>
      <c r="CX86" s="132"/>
      <c r="CY86" s="132"/>
      <c r="CZ86" s="132"/>
      <c r="DA86" s="132"/>
      <c r="DB86" s="132"/>
      <c r="DC86" s="132"/>
      <c r="DD86" s="132"/>
      <c r="DE86" s="133"/>
    </row>
    <row r="87" spans="1:109" x14ac:dyDescent="0.25">
      <c r="A87" s="121" t="s">
        <v>72</v>
      </c>
    </row>
    <row r="88" spans="1:109" x14ac:dyDescent="0.25">
      <c r="A88" s="122" t="s">
        <v>147</v>
      </c>
    </row>
    <row r="91" spans="1:109" x14ac:dyDescent="0.25">
      <c r="H91" s="128"/>
      <c r="I91" s="130"/>
    </row>
    <row r="92" spans="1:109" x14ac:dyDescent="0.25">
      <c r="H92" s="128"/>
      <c r="I92" s="130"/>
      <c r="O92" s="129"/>
      <c r="P92" s="129"/>
      <c r="Q92"/>
      <c r="R92"/>
      <c r="S92"/>
      <c r="T92"/>
      <c r="U92"/>
    </row>
    <row r="93" spans="1:109" x14ac:dyDescent="0.25">
      <c r="H93" s="128"/>
      <c r="I93" s="130"/>
      <c r="O93" s="129"/>
      <c r="P93" s="129"/>
      <c r="Q93"/>
      <c r="R93"/>
      <c r="S93"/>
    </row>
  </sheetData>
  <mergeCells count="99">
    <mergeCell ref="CZ9:DA9"/>
    <mergeCell ref="CI9:CJ9"/>
    <mergeCell ref="BR9:BS9"/>
    <mergeCell ref="BA9:BB9"/>
    <mergeCell ref="AJ9:AK9"/>
    <mergeCell ref="BX8:CE8"/>
    <mergeCell ref="AP8:AW8"/>
    <mergeCell ref="AX8:BF8"/>
    <mergeCell ref="AP9:AQ9"/>
    <mergeCell ref="AR9:AS9"/>
    <mergeCell ref="BG8:BN8"/>
    <mergeCell ref="AY9:AZ9"/>
    <mergeCell ref="BC9:BD9"/>
    <mergeCell ref="BE9:BF9"/>
    <mergeCell ref="BV9:BW9"/>
    <mergeCell ref="BK9:BL9"/>
    <mergeCell ref="BM9:BN9"/>
    <mergeCell ref="BP9:BQ9"/>
    <mergeCell ref="BT9:BU9"/>
    <mergeCell ref="A23:C23"/>
    <mergeCell ref="D6:G7"/>
    <mergeCell ref="E8:F8"/>
    <mergeCell ref="Y7:AO7"/>
    <mergeCell ref="P8:X8"/>
    <mergeCell ref="Y8:AF8"/>
    <mergeCell ref="AG8:AO8"/>
    <mergeCell ref="Y9:Z9"/>
    <mergeCell ref="AA9:AB9"/>
    <mergeCell ref="AC9:AD9"/>
    <mergeCell ref="AE9:AF9"/>
    <mergeCell ref="AH9:AI9"/>
    <mergeCell ref="AL9:AM9"/>
    <mergeCell ref="AN9:AO9"/>
    <mergeCell ref="S9:T9"/>
    <mergeCell ref="B24:DE24"/>
    <mergeCell ref="E9:E10"/>
    <mergeCell ref="F9:F10"/>
    <mergeCell ref="CG9:CH9"/>
    <mergeCell ref="CK9:CL9"/>
    <mergeCell ref="BZ9:CA9"/>
    <mergeCell ref="CB9:CC9"/>
    <mergeCell ref="CD9:CE9"/>
    <mergeCell ref="H9:I9"/>
    <mergeCell ref="L9:M9"/>
    <mergeCell ref="Q9:R9"/>
    <mergeCell ref="U9:V9"/>
    <mergeCell ref="D8:D10"/>
    <mergeCell ref="W9:X9"/>
    <mergeCell ref="CM9:CN9"/>
    <mergeCell ref="AT9:AU9"/>
    <mergeCell ref="BG7:BW7"/>
    <mergeCell ref="C11:DE11"/>
    <mergeCell ref="CO8:CV8"/>
    <mergeCell ref="CW8:DE8"/>
    <mergeCell ref="CO9:CP9"/>
    <mergeCell ref="CQ9:CR9"/>
    <mergeCell ref="CS9:CT9"/>
    <mergeCell ref="CU9:CV9"/>
    <mergeCell ref="CX9:CY9"/>
    <mergeCell ref="BX7:CN7"/>
    <mergeCell ref="CO7:DE7"/>
    <mergeCell ref="DB9:DC9"/>
    <mergeCell ref="DD9:DE9"/>
    <mergeCell ref="BO8:BW8"/>
    <mergeCell ref="BG9:BH9"/>
    <mergeCell ref="BI9:BJ9"/>
    <mergeCell ref="A83:C83"/>
    <mergeCell ref="A76:C76"/>
    <mergeCell ref="C6:C10"/>
    <mergeCell ref="H6:DE6"/>
    <mergeCell ref="H7:X7"/>
    <mergeCell ref="H8:O8"/>
    <mergeCell ref="J9:K9"/>
    <mergeCell ref="CF8:CN8"/>
    <mergeCell ref="BX9:BY9"/>
    <mergeCell ref="G8:G10"/>
    <mergeCell ref="A5:A10"/>
    <mergeCell ref="B5:B10"/>
    <mergeCell ref="C5:DE5"/>
    <mergeCell ref="N9:O9"/>
    <mergeCell ref="AV9:AW9"/>
    <mergeCell ref="AP7:BF7"/>
    <mergeCell ref="A48:C48"/>
    <mergeCell ref="B49:DE49"/>
    <mergeCell ref="A75:C75"/>
    <mergeCell ref="B77:DE77"/>
    <mergeCell ref="A82:C82"/>
    <mergeCell ref="CO86:DE86"/>
    <mergeCell ref="A84:C84"/>
    <mergeCell ref="D84:G84"/>
    <mergeCell ref="H84:X84"/>
    <mergeCell ref="Y84:AO84"/>
    <mergeCell ref="AP84:BF84"/>
    <mergeCell ref="BG84:BW84"/>
    <mergeCell ref="BX84:CN84"/>
    <mergeCell ref="CO84:DE84"/>
    <mergeCell ref="A85:B85"/>
    <mergeCell ref="A86:B86"/>
    <mergeCell ref="H86:BW86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F61"/>
  <sheetViews>
    <sheetView tabSelected="1" zoomScale="70" zoomScaleNormal="70" workbookViewId="0">
      <pane xSplit="3" ySplit="14" topLeftCell="D28" activePane="bottomRight" state="frozen"/>
      <selection pane="topRight" activeCell="D1" sqref="D1"/>
      <selection pane="bottomLeft" activeCell="A14" sqref="A14"/>
      <selection pane="bottomRight" activeCell="A4" sqref="A4"/>
    </sheetView>
  </sheetViews>
  <sheetFormatPr defaultRowHeight="15.75" outlineLevelRow="1" outlineLevelCol="2" x14ac:dyDescent="0.25"/>
  <cols>
    <col min="1" max="1" width="9.5703125" style="7" customWidth="1"/>
    <col min="2" max="2" width="76.7109375" style="2" customWidth="1"/>
    <col min="3" max="3" width="11.42578125" style="7" customWidth="1" outlineLevel="1"/>
    <col min="4" max="5" width="8.140625" style="7" customWidth="1" outlineLevel="1"/>
    <col min="6" max="6" width="11.28515625" style="7" customWidth="1" outlineLevel="1"/>
    <col min="7" max="7" width="8.140625" style="7" customWidth="1" outlineLevel="1"/>
    <col min="8" max="8" width="9.140625" style="2" customWidth="1" outlineLevel="1"/>
    <col min="9" max="12" width="9.140625" style="2" hidden="1" customWidth="1" outlineLevel="2"/>
    <col min="13" max="13" width="9.140625" style="18" hidden="1" customWidth="1" outlineLevel="2"/>
    <col min="14" max="14" width="9.140625" style="2" hidden="1" customWidth="1" outlineLevel="2"/>
    <col min="15" max="15" width="9.140625" style="2" customWidth="1" outlineLevel="1" collapsed="1"/>
    <col min="16" max="16" width="9.140625" style="2" customWidth="1" outlineLevel="1"/>
    <col min="17" max="17" width="10" style="2" customWidth="1" outlineLevel="1"/>
    <col min="18" max="23" width="9.140625" style="2" hidden="1" customWidth="1" outlineLevel="2"/>
    <col min="24" max="24" width="9.140625" style="2" customWidth="1" outlineLevel="1" collapsed="1"/>
    <col min="25" max="25" width="9.140625" style="2" customWidth="1" outlineLevel="1"/>
    <col min="26" max="28" width="9.140625" style="2" hidden="1" customWidth="1" outlineLevel="2"/>
    <col min="29" max="29" width="9.140625" style="18" hidden="1" customWidth="1" outlineLevel="2"/>
    <col min="30" max="31" width="9.140625" style="2" hidden="1" customWidth="1" outlineLevel="2"/>
    <col min="32" max="32" width="9.140625" style="2" customWidth="1" outlineLevel="1" collapsed="1"/>
    <col min="33" max="33" width="9.140625" style="2" customWidth="1" outlineLevel="1"/>
    <col min="34" max="34" width="12.42578125" style="2" customWidth="1" outlineLevel="1"/>
    <col min="35" max="40" width="9.140625" style="2" hidden="1" customWidth="1" outlineLevel="2"/>
    <col min="41" max="41" width="9.140625" style="2" customWidth="1" outlineLevel="1" collapsed="1"/>
    <col min="42" max="42" width="9.140625" style="2" customWidth="1" outlineLevel="1"/>
    <col min="43" max="45" width="9.140625" style="2" hidden="1" customWidth="1" outlineLevel="2"/>
    <col min="46" max="46" width="9.140625" style="18" hidden="1" customWidth="1" outlineLevel="2"/>
    <col min="47" max="48" width="9.140625" style="2" hidden="1" customWidth="1" outlineLevel="2"/>
    <col min="49" max="49" width="9.140625" style="2" customWidth="1" outlineLevel="1" collapsed="1"/>
    <col min="50" max="50" width="9.140625" style="2" customWidth="1" outlineLevel="1"/>
    <col min="51" max="51" width="12.5703125" style="2" customWidth="1" outlineLevel="1"/>
    <col min="52" max="57" width="9.140625" style="2" hidden="1" customWidth="1" outlineLevel="2"/>
    <col min="58" max="58" width="9.140625" style="2" customWidth="1" outlineLevel="1" collapsed="1"/>
    <col min="59" max="210" width="9.140625" style="2"/>
    <col min="211" max="211" width="9.5703125" style="2" customWidth="1"/>
    <col min="212" max="212" width="50.28515625" style="2" customWidth="1"/>
    <col min="213" max="213" width="11.42578125" style="2" customWidth="1"/>
    <col min="214" max="215" width="8.140625" style="2" customWidth="1"/>
    <col min="216" max="216" width="11.28515625" style="2" customWidth="1"/>
    <col min="217" max="217" width="8.140625" style="2" customWidth="1"/>
    <col min="218" max="218" width="9.140625" style="2"/>
    <col min="219" max="224" width="0" style="2" hidden="1" customWidth="1"/>
    <col min="225" max="226" width="9.140625" style="2"/>
    <col min="227" max="227" width="10" style="2" customWidth="1"/>
    <col min="228" max="231" width="0" style="2" hidden="1" customWidth="1"/>
    <col min="232" max="233" width="9.140625" style="2"/>
    <col min="234" max="239" width="0" style="2" hidden="1" customWidth="1"/>
    <col min="240" max="241" width="9.140625" style="2"/>
    <col min="242" max="242" width="12.42578125" style="2" customWidth="1"/>
    <col min="243" max="246" width="0" style="2" hidden="1" customWidth="1"/>
    <col min="247" max="248" width="9.140625" style="2"/>
    <col min="249" max="254" width="0" style="2" hidden="1" customWidth="1"/>
    <col min="255" max="256" width="9.140625" style="2"/>
    <col min="257" max="257" width="12.5703125" style="2" customWidth="1"/>
    <col min="258" max="261" width="0" style="2" hidden="1" customWidth="1"/>
    <col min="262" max="262" width="9.140625" style="2"/>
    <col min="263" max="263" width="2.140625" style="2" customWidth="1"/>
    <col min="264" max="312" width="0" style="2" hidden="1" customWidth="1"/>
    <col min="313" max="466" width="9.140625" style="2"/>
    <col min="467" max="467" width="9.5703125" style="2" customWidth="1"/>
    <col min="468" max="468" width="50.28515625" style="2" customWidth="1"/>
    <col min="469" max="469" width="11.42578125" style="2" customWidth="1"/>
    <col min="470" max="471" width="8.140625" style="2" customWidth="1"/>
    <col min="472" max="472" width="11.28515625" style="2" customWidth="1"/>
    <col min="473" max="473" width="8.140625" style="2" customWidth="1"/>
    <col min="474" max="474" width="9.140625" style="2"/>
    <col min="475" max="480" width="0" style="2" hidden="1" customWidth="1"/>
    <col min="481" max="482" width="9.140625" style="2"/>
    <col min="483" max="483" width="10" style="2" customWidth="1"/>
    <col min="484" max="487" width="0" style="2" hidden="1" customWidth="1"/>
    <col min="488" max="489" width="9.140625" style="2"/>
    <col min="490" max="495" width="0" style="2" hidden="1" customWidth="1"/>
    <col min="496" max="497" width="9.140625" style="2"/>
    <col min="498" max="498" width="12.42578125" style="2" customWidth="1"/>
    <col min="499" max="502" width="0" style="2" hidden="1" customWidth="1"/>
    <col min="503" max="504" width="9.140625" style="2"/>
    <col min="505" max="510" width="0" style="2" hidden="1" customWidth="1"/>
    <col min="511" max="512" width="9.140625" style="2"/>
    <col min="513" max="513" width="12.5703125" style="2" customWidth="1"/>
    <col min="514" max="517" width="0" style="2" hidden="1" customWidth="1"/>
    <col min="518" max="518" width="9.140625" style="2"/>
    <col min="519" max="519" width="2.140625" style="2" customWidth="1"/>
    <col min="520" max="568" width="0" style="2" hidden="1" customWidth="1"/>
    <col min="569" max="722" width="9.140625" style="2"/>
    <col min="723" max="723" width="9.5703125" style="2" customWidth="1"/>
    <col min="724" max="724" width="50.28515625" style="2" customWidth="1"/>
    <col min="725" max="725" width="11.42578125" style="2" customWidth="1"/>
    <col min="726" max="727" width="8.140625" style="2" customWidth="1"/>
    <col min="728" max="728" width="11.28515625" style="2" customWidth="1"/>
    <col min="729" max="729" width="8.140625" style="2" customWidth="1"/>
    <col min="730" max="730" width="9.140625" style="2"/>
    <col min="731" max="736" width="0" style="2" hidden="1" customWidth="1"/>
    <col min="737" max="738" width="9.140625" style="2"/>
    <col min="739" max="739" width="10" style="2" customWidth="1"/>
    <col min="740" max="743" width="0" style="2" hidden="1" customWidth="1"/>
    <col min="744" max="745" width="9.140625" style="2"/>
    <col min="746" max="751" width="0" style="2" hidden="1" customWidth="1"/>
    <col min="752" max="753" width="9.140625" style="2"/>
    <col min="754" max="754" width="12.42578125" style="2" customWidth="1"/>
    <col min="755" max="758" width="0" style="2" hidden="1" customWidth="1"/>
    <col min="759" max="760" width="9.140625" style="2"/>
    <col min="761" max="766" width="0" style="2" hidden="1" customWidth="1"/>
    <col min="767" max="768" width="9.140625" style="2"/>
    <col min="769" max="769" width="12.5703125" style="2" customWidth="1"/>
    <col min="770" max="773" width="0" style="2" hidden="1" customWidth="1"/>
    <col min="774" max="774" width="9.140625" style="2"/>
    <col min="775" max="775" width="2.140625" style="2" customWidth="1"/>
    <col min="776" max="824" width="0" style="2" hidden="1" customWidth="1"/>
    <col min="825" max="978" width="9.140625" style="2"/>
    <col min="979" max="979" width="9.5703125" style="2" customWidth="1"/>
    <col min="980" max="980" width="50.28515625" style="2" customWidth="1"/>
    <col min="981" max="981" width="11.42578125" style="2" customWidth="1"/>
    <col min="982" max="983" width="8.140625" style="2" customWidth="1"/>
    <col min="984" max="984" width="11.28515625" style="2" customWidth="1"/>
    <col min="985" max="985" width="8.140625" style="2" customWidth="1"/>
    <col min="986" max="986" width="9.140625" style="2"/>
    <col min="987" max="992" width="0" style="2" hidden="1" customWidth="1"/>
    <col min="993" max="994" width="9.140625" style="2"/>
    <col min="995" max="995" width="10" style="2" customWidth="1"/>
    <col min="996" max="999" width="0" style="2" hidden="1" customWidth="1"/>
    <col min="1000" max="1001" width="9.140625" style="2"/>
    <col min="1002" max="1007" width="0" style="2" hidden="1" customWidth="1"/>
    <col min="1008" max="1009" width="9.140625" style="2"/>
    <col min="1010" max="1010" width="12.42578125" style="2" customWidth="1"/>
    <col min="1011" max="1014" width="0" style="2" hidden="1" customWidth="1"/>
    <col min="1015" max="1016" width="9.140625" style="2"/>
    <col min="1017" max="1022" width="0" style="2" hidden="1" customWidth="1"/>
    <col min="1023" max="1024" width="9.140625" style="2"/>
    <col min="1025" max="1025" width="12.5703125" style="2" customWidth="1"/>
    <col min="1026" max="1029" width="0" style="2" hidden="1" customWidth="1"/>
    <col min="1030" max="1030" width="9.140625" style="2"/>
    <col min="1031" max="1031" width="2.140625" style="2" customWidth="1"/>
    <col min="1032" max="1080" width="0" style="2" hidden="1" customWidth="1"/>
    <col min="1081" max="1234" width="9.140625" style="2"/>
    <col min="1235" max="1235" width="9.5703125" style="2" customWidth="1"/>
    <col min="1236" max="1236" width="50.28515625" style="2" customWidth="1"/>
    <col min="1237" max="1237" width="11.42578125" style="2" customWidth="1"/>
    <col min="1238" max="1239" width="8.140625" style="2" customWidth="1"/>
    <col min="1240" max="1240" width="11.28515625" style="2" customWidth="1"/>
    <col min="1241" max="1241" width="8.140625" style="2" customWidth="1"/>
    <col min="1242" max="1242" width="9.140625" style="2"/>
    <col min="1243" max="1248" width="0" style="2" hidden="1" customWidth="1"/>
    <col min="1249" max="1250" width="9.140625" style="2"/>
    <col min="1251" max="1251" width="10" style="2" customWidth="1"/>
    <col min="1252" max="1255" width="0" style="2" hidden="1" customWidth="1"/>
    <col min="1256" max="1257" width="9.140625" style="2"/>
    <col min="1258" max="1263" width="0" style="2" hidden="1" customWidth="1"/>
    <col min="1264" max="1265" width="9.140625" style="2"/>
    <col min="1266" max="1266" width="12.42578125" style="2" customWidth="1"/>
    <col min="1267" max="1270" width="0" style="2" hidden="1" customWidth="1"/>
    <col min="1271" max="1272" width="9.140625" style="2"/>
    <col min="1273" max="1278" width="0" style="2" hidden="1" customWidth="1"/>
    <col min="1279" max="1280" width="9.140625" style="2"/>
    <col min="1281" max="1281" width="12.5703125" style="2" customWidth="1"/>
    <col min="1282" max="1285" width="0" style="2" hidden="1" customWidth="1"/>
    <col min="1286" max="1286" width="9.140625" style="2"/>
    <col min="1287" max="1287" width="2.140625" style="2" customWidth="1"/>
    <col min="1288" max="1336" width="0" style="2" hidden="1" customWidth="1"/>
    <col min="1337" max="1490" width="9.140625" style="2"/>
    <col min="1491" max="1491" width="9.5703125" style="2" customWidth="1"/>
    <col min="1492" max="1492" width="50.28515625" style="2" customWidth="1"/>
    <col min="1493" max="1493" width="11.42578125" style="2" customWidth="1"/>
    <col min="1494" max="1495" width="8.140625" style="2" customWidth="1"/>
    <col min="1496" max="1496" width="11.28515625" style="2" customWidth="1"/>
    <col min="1497" max="1497" width="8.140625" style="2" customWidth="1"/>
    <col min="1498" max="1498" width="9.140625" style="2"/>
    <col min="1499" max="1504" width="0" style="2" hidden="1" customWidth="1"/>
    <col min="1505" max="1506" width="9.140625" style="2"/>
    <col min="1507" max="1507" width="10" style="2" customWidth="1"/>
    <col min="1508" max="1511" width="0" style="2" hidden="1" customWidth="1"/>
    <col min="1512" max="1513" width="9.140625" style="2"/>
    <col min="1514" max="1519" width="0" style="2" hidden="1" customWidth="1"/>
    <col min="1520" max="1521" width="9.140625" style="2"/>
    <col min="1522" max="1522" width="12.42578125" style="2" customWidth="1"/>
    <col min="1523" max="1526" width="0" style="2" hidden="1" customWidth="1"/>
    <col min="1527" max="1528" width="9.140625" style="2"/>
    <col min="1529" max="1534" width="0" style="2" hidden="1" customWidth="1"/>
    <col min="1535" max="1536" width="9.140625" style="2"/>
    <col min="1537" max="1537" width="12.5703125" style="2" customWidth="1"/>
    <col min="1538" max="1541" width="0" style="2" hidden="1" customWidth="1"/>
    <col min="1542" max="1542" width="9.140625" style="2"/>
    <col min="1543" max="1543" width="2.140625" style="2" customWidth="1"/>
    <col min="1544" max="1592" width="0" style="2" hidden="1" customWidth="1"/>
    <col min="1593" max="1746" width="9.140625" style="2"/>
    <col min="1747" max="1747" width="9.5703125" style="2" customWidth="1"/>
    <col min="1748" max="1748" width="50.28515625" style="2" customWidth="1"/>
    <col min="1749" max="1749" width="11.42578125" style="2" customWidth="1"/>
    <col min="1750" max="1751" width="8.140625" style="2" customWidth="1"/>
    <col min="1752" max="1752" width="11.28515625" style="2" customWidth="1"/>
    <col min="1753" max="1753" width="8.140625" style="2" customWidth="1"/>
    <col min="1754" max="1754" width="9.140625" style="2"/>
    <col min="1755" max="1760" width="0" style="2" hidden="1" customWidth="1"/>
    <col min="1761" max="1762" width="9.140625" style="2"/>
    <col min="1763" max="1763" width="10" style="2" customWidth="1"/>
    <col min="1764" max="1767" width="0" style="2" hidden="1" customWidth="1"/>
    <col min="1768" max="1769" width="9.140625" style="2"/>
    <col min="1770" max="1775" width="0" style="2" hidden="1" customWidth="1"/>
    <col min="1776" max="1777" width="9.140625" style="2"/>
    <col min="1778" max="1778" width="12.42578125" style="2" customWidth="1"/>
    <col min="1779" max="1782" width="0" style="2" hidden="1" customWidth="1"/>
    <col min="1783" max="1784" width="9.140625" style="2"/>
    <col min="1785" max="1790" width="0" style="2" hidden="1" customWidth="1"/>
    <col min="1791" max="1792" width="9.140625" style="2"/>
    <col min="1793" max="1793" width="12.5703125" style="2" customWidth="1"/>
    <col min="1794" max="1797" width="0" style="2" hidden="1" customWidth="1"/>
    <col min="1798" max="1798" width="9.140625" style="2"/>
    <col min="1799" max="1799" width="2.140625" style="2" customWidth="1"/>
    <col min="1800" max="1848" width="0" style="2" hidden="1" customWidth="1"/>
    <col min="1849" max="2002" width="9.140625" style="2"/>
    <col min="2003" max="2003" width="9.5703125" style="2" customWidth="1"/>
    <col min="2004" max="2004" width="50.28515625" style="2" customWidth="1"/>
    <col min="2005" max="2005" width="11.42578125" style="2" customWidth="1"/>
    <col min="2006" max="2007" width="8.140625" style="2" customWidth="1"/>
    <col min="2008" max="2008" width="11.28515625" style="2" customWidth="1"/>
    <col min="2009" max="2009" width="8.140625" style="2" customWidth="1"/>
    <col min="2010" max="2010" width="9.140625" style="2"/>
    <col min="2011" max="2016" width="0" style="2" hidden="1" customWidth="1"/>
    <col min="2017" max="2018" width="9.140625" style="2"/>
    <col min="2019" max="2019" width="10" style="2" customWidth="1"/>
    <col min="2020" max="2023" width="0" style="2" hidden="1" customWidth="1"/>
    <col min="2024" max="2025" width="9.140625" style="2"/>
    <col min="2026" max="2031" width="0" style="2" hidden="1" customWidth="1"/>
    <col min="2032" max="2033" width="9.140625" style="2"/>
    <col min="2034" max="2034" width="12.42578125" style="2" customWidth="1"/>
    <col min="2035" max="2038" width="0" style="2" hidden="1" customWidth="1"/>
    <col min="2039" max="2040" width="9.140625" style="2"/>
    <col min="2041" max="2046" width="0" style="2" hidden="1" customWidth="1"/>
    <col min="2047" max="2048" width="9.140625" style="2"/>
    <col min="2049" max="2049" width="12.5703125" style="2" customWidth="1"/>
    <col min="2050" max="2053" width="0" style="2" hidden="1" customWidth="1"/>
    <col min="2054" max="2054" width="9.140625" style="2"/>
    <col min="2055" max="2055" width="2.140625" style="2" customWidth="1"/>
    <col min="2056" max="2104" width="0" style="2" hidden="1" customWidth="1"/>
    <col min="2105" max="2258" width="9.140625" style="2"/>
    <col min="2259" max="2259" width="9.5703125" style="2" customWidth="1"/>
    <col min="2260" max="2260" width="50.28515625" style="2" customWidth="1"/>
    <col min="2261" max="2261" width="11.42578125" style="2" customWidth="1"/>
    <col min="2262" max="2263" width="8.140625" style="2" customWidth="1"/>
    <col min="2264" max="2264" width="11.28515625" style="2" customWidth="1"/>
    <col min="2265" max="2265" width="8.140625" style="2" customWidth="1"/>
    <col min="2266" max="2266" width="9.140625" style="2"/>
    <col min="2267" max="2272" width="0" style="2" hidden="1" customWidth="1"/>
    <col min="2273" max="2274" width="9.140625" style="2"/>
    <col min="2275" max="2275" width="10" style="2" customWidth="1"/>
    <col min="2276" max="2279" width="0" style="2" hidden="1" customWidth="1"/>
    <col min="2280" max="2281" width="9.140625" style="2"/>
    <col min="2282" max="2287" width="0" style="2" hidden="1" customWidth="1"/>
    <col min="2288" max="2289" width="9.140625" style="2"/>
    <col min="2290" max="2290" width="12.42578125" style="2" customWidth="1"/>
    <col min="2291" max="2294" width="0" style="2" hidden="1" customWidth="1"/>
    <col min="2295" max="2296" width="9.140625" style="2"/>
    <col min="2297" max="2302" width="0" style="2" hidden="1" customWidth="1"/>
    <col min="2303" max="2304" width="9.140625" style="2"/>
    <col min="2305" max="2305" width="12.5703125" style="2" customWidth="1"/>
    <col min="2306" max="2309" width="0" style="2" hidden="1" customWidth="1"/>
    <col min="2310" max="2310" width="9.140625" style="2"/>
    <col min="2311" max="2311" width="2.140625" style="2" customWidth="1"/>
    <col min="2312" max="2360" width="0" style="2" hidden="1" customWidth="1"/>
    <col min="2361" max="2514" width="9.140625" style="2"/>
    <col min="2515" max="2515" width="9.5703125" style="2" customWidth="1"/>
    <col min="2516" max="2516" width="50.28515625" style="2" customWidth="1"/>
    <col min="2517" max="2517" width="11.42578125" style="2" customWidth="1"/>
    <col min="2518" max="2519" width="8.140625" style="2" customWidth="1"/>
    <col min="2520" max="2520" width="11.28515625" style="2" customWidth="1"/>
    <col min="2521" max="2521" width="8.140625" style="2" customWidth="1"/>
    <col min="2522" max="2522" width="9.140625" style="2"/>
    <col min="2523" max="2528" width="0" style="2" hidden="1" customWidth="1"/>
    <col min="2529" max="2530" width="9.140625" style="2"/>
    <col min="2531" max="2531" width="10" style="2" customWidth="1"/>
    <col min="2532" max="2535" width="0" style="2" hidden="1" customWidth="1"/>
    <col min="2536" max="2537" width="9.140625" style="2"/>
    <col min="2538" max="2543" width="0" style="2" hidden="1" customWidth="1"/>
    <col min="2544" max="2545" width="9.140625" style="2"/>
    <col min="2546" max="2546" width="12.42578125" style="2" customWidth="1"/>
    <col min="2547" max="2550" width="0" style="2" hidden="1" customWidth="1"/>
    <col min="2551" max="2552" width="9.140625" style="2"/>
    <col min="2553" max="2558" width="0" style="2" hidden="1" customWidth="1"/>
    <col min="2559" max="2560" width="9.140625" style="2"/>
    <col min="2561" max="2561" width="12.5703125" style="2" customWidth="1"/>
    <col min="2562" max="2565" width="0" style="2" hidden="1" customWidth="1"/>
    <col min="2566" max="2566" width="9.140625" style="2"/>
    <col min="2567" max="2567" width="2.140625" style="2" customWidth="1"/>
    <col min="2568" max="2616" width="0" style="2" hidden="1" customWidth="1"/>
    <col min="2617" max="2770" width="9.140625" style="2"/>
    <col min="2771" max="2771" width="9.5703125" style="2" customWidth="1"/>
    <col min="2772" max="2772" width="50.28515625" style="2" customWidth="1"/>
    <col min="2773" max="2773" width="11.42578125" style="2" customWidth="1"/>
    <col min="2774" max="2775" width="8.140625" style="2" customWidth="1"/>
    <col min="2776" max="2776" width="11.28515625" style="2" customWidth="1"/>
    <col min="2777" max="2777" width="8.140625" style="2" customWidth="1"/>
    <col min="2778" max="2778" width="9.140625" style="2"/>
    <col min="2779" max="2784" width="0" style="2" hidden="1" customWidth="1"/>
    <col min="2785" max="2786" width="9.140625" style="2"/>
    <col min="2787" max="2787" width="10" style="2" customWidth="1"/>
    <col min="2788" max="2791" width="0" style="2" hidden="1" customWidth="1"/>
    <col min="2792" max="2793" width="9.140625" style="2"/>
    <col min="2794" max="2799" width="0" style="2" hidden="1" customWidth="1"/>
    <col min="2800" max="2801" width="9.140625" style="2"/>
    <col min="2802" max="2802" width="12.42578125" style="2" customWidth="1"/>
    <col min="2803" max="2806" width="0" style="2" hidden="1" customWidth="1"/>
    <col min="2807" max="2808" width="9.140625" style="2"/>
    <col min="2809" max="2814" width="0" style="2" hidden="1" customWidth="1"/>
    <col min="2815" max="2816" width="9.140625" style="2"/>
    <col min="2817" max="2817" width="12.5703125" style="2" customWidth="1"/>
    <col min="2818" max="2821" width="0" style="2" hidden="1" customWidth="1"/>
    <col min="2822" max="2822" width="9.140625" style="2"/>
    <col min="2823" max="2823" width="2.140625" style="2" customWidth="1"/>
    <col min="2824" max="2872" width="0" style="2" hidden="1" customWidth="1"/>
    <col min="2873" max="3026" width="9.140625" style="2"/>
    <col min="3027" max="3027" width="9.5703125" style="2" customWidth="1"/>
    <col min="3028" max="3028" width="50.28515625" style="2" customWidth="1"/>
    <col min="3029" max="3029" width="11.42578125" style="2" customWidth="1"/>
    <col min="3030" max="3031" width="8.140625" style="2" customWidth="1"/>
    <col min="3032" max="3032" width="11.28515625" style="2" customWidth="1"/>
    <col min="3033" max="3033" width="8.140625" style="2" customWidth="1"/>
    <col min="3034" max="3034" width="9.140625" style="2"/>
    <col min="3035" max="3040" width="0" style="2" hidden="1" customWidth="1"/>
    <col min="3041" max="3042" width="9.140625" style="2"/>
    <col min="3043" max="3043" width="10" style="2" customWidth="1"/>
    <col min="3044" max="3047" width="0" style="2" hidden="1" customWidth="1"/>
    <col min="3048" max="3049" width="9.140625" style="2"/>
    <col min="3050" max="3055" width="0" style="2" hidden="1" customWidth="1"/>
    <col min="3056" max="3057" width="9.140625" style="2"/>
    <col min="3058" max="3058" width="12.42578125" style="2" customWidth="1"/>
    <col min="3059" max="3062" width="0" style="2" hidden="1" customWidth="1"/>
    <col min="3063" max="3064" width="9.140625" style="2"/>
    <col min="3065" max="3070" width="0" style="2" hidden="1" customWidth="1"/>
    <col min="3071" max="3072" width="9.140625" style="2"/>
    <col min="3073" max="3073" width="12.5703125" style="2" customWidth="1"/>
    <col min="3074" max="3077" width="0" style="2" hidden="1" customWidth="1"/>
    <col min="3078" max="3078" width="9.140625" style="2"/>
    <col min="3079" max="3079" width="2.140625" style="2" customWidth="1"/>
    <col min="3080" max="3128" width="0" style="2" hidden="1" customWidth="1"/>
    <col min="3129" max="3282" width="9.140625" style="2"/>
    <col min="3283" max="3283" width="9.5703125" style="2" customWidth="1"/>
    <col min="3284" max="3284" width="50.28515625" style="2" customWidth="1"/>
    <col min="3285" max="3285" width="11.42578125" style="2" customWidth="1"/>
    <col min="3286" max="3287" width="8.140625" style="2" customWidth="1"/>
    <col min="3288" max="3288" width="11.28515625" style="2" customWidth="1"/>
    <col min="3289" max="3289" width="8.140625" style="2" customWidth="1"/>
    <col min="3290" max="3290" width="9.140625" style="2"/>
    <col min="3291" max="3296" width="0" style="2" hidden="1" customWidth="1"/>
    <col min="3297" max="3298" width="9.140625" style="2"/>
    <col min="3299" max="3299" width="10" style="2" customWidth="1"/>
    <col min="3300" max="3303" width="0" style="2" hidden="1" customWidth="1"/>
    <col min="3304" max="3305" width="9.140625" style="2"/>
    <col min="3306" max="3311" width="0" style="2" hidden="1" customWidth="1"/>
    <col min="3312" max="3313" width="9.140625" style="2"/>
    <col min="3314" max="3314" width="12.42578125" style="2" customWidth="1"/>
    <col min="3315" max="3318" width="0" style="2" hidden="1" customWidth="1"/>
    <col min="3319" max="3320" width="9.140625" style="2"/>
    <col min="3321" max="3326" width="0" style="2" hidden="1" customWidth="1"/>
    <col min="3327" max="3328" width="9.140625" style="2"/>
    <col min="3329" max="3329" width="12.5703125" style="2" customWidth="1"/>
    <col min="3330" max="3333" width="0" style="2" hidden="1" customWidth="1"/>
    <col min="3334" max="3334" width="9.140625" style="2"/>
    <col min="3335" max="3335" width="2.140625" style="2" customWidth="1"/>
    <col min="3336" max="3384" width="0" style="2" hidden="1" customWidth="1"/>
    <col min="3385" max="3538" width="9.140625" style="2"/>
    <col min="3539" max="3539" width="9.5703125" style="2" customWidth="1"/>
    <col min="3540" max="3540" width="50.28515625" style="2" customWidth="1"/>
    <col min="3541" max="3541" width="11.42578125" style="2" customWidth="1"/>
    <col min="3542" max="3543" width="8.140625" style="2" customWidth="1"/>
    <col min="3544" max="3544" width="11.28515625" style="2" customWidth="1"/>
    <col min="3545" max="3545" width="8.140625" style="2" customWidth="1"/>
    <col min="3546" max="3546" width="9.140625" style="2"/>
    <col min="3547" max="3552" width="0" style="2" hidden="1" customWidth="1"/>
    <col min="3553" max="3554" width="9.140625" style="2"/>
    <col min="3555" max="3555" width="10" style="2" customWidth="1"/>
    <col min="3556" max="3559" width="0" style="2" hidden="1" customWidth="1"/>
    <col min="3560" max="3561" width="9.140625" style="2"/>
    <col min="3562" max="3567" width="0" style="2" hidden="1" customWidth="1"/>
    <col min="3568" max="3569" width="9.140625" style="2"/>
    <col min="3570" max="3570" width="12.42578125" style="2" customWidth="1"/>
    <col min="3571" max="3574" width="0" style="2" hidden="1" customWidth="1"/>
    <col min="3575" max="3576" width="9.140625" style="2"/>
    <col min="3577" max="3582" width="0" style="2" hidden="1" customWidth="1"/>
    <col min="3583" max="3584" width="9.140625" style="2"/>
    <col min="3585" max="3585" width="12.5703125" style="2" customWidth="1"/>
    <col min="3586" max="3589" width="0" style="2" hidden="1" customWidth="1"/>
    <col min="3590" max="3590" width="9.140625" style="2"/>
    <col min="3591" max="3591" width="2.140625" style="2" customWidth="1"/>
    <col min="3592" max="3640" width="0" style="2" hidden="1" customWidth="1"/>
    <col min="3641" max="3794" width="9.140625" style="2"/>
    <col min="3795" max="3795" width="9.5703125" style="2" customWidth="1"/>
    <col min="3796" max="3796" width="50.28515625" style="2" customWidth="1"/>
    <col min="3797" max="3797" width="11.42578125" style="2" customWidth="1"/>
    <col min="3798" max="3799" width="8.140625" style="2" customWidth="1"/>
    <col min="3800" max="3800" width="11.28515625" style="2" customWidth="1"/>
    <col min="3801" max="3801" width="8.140625" style="2" customWidth="1"/>
    <col min="3802" max="3802" width="9.140625" style="2"/>
    <col min="3803" max="3808" width="0" style="2" hidden="1" customWidth="1"/>
    <col min="3809" max="3810" width="9.140625" style="2"/>
    <col min="3811" max="3811" width="10" style="2" customWidth="1"/>
    <col min="3812" max="3815" width="0" style="2" hidden="1" customWidth="1"/>
    <col min="3816" max="3817" width="9.140625" style="2"/>
    <col min="3818" max="3823" width="0" style="2" hidden="1" customWidth="1"/>
    <col min="3824" max="3825" width="9.140625" style="2"/>
    <col min="3826" max="3826" width="12.42578125" style="2" customWidth="1"/>
    <col min="3827" max="3830" width="0" style="2" hidden="1" customWidth="1"/>
    <col min="3831" max="3832" width="9.140625" style="2"/>
    <col min="3833" max="3838" width="0" style="2" hidden="1" customWidth="1"/>
    <col min="3839" max="3840" width="9.140625" style="2"/>
    <col min="3841" max="3841" width="12.5703125" style="2" customWidth="1"/>
    <col min="3842" max="3845" width="0" style="2" hidden="1" customWidth="1"/>
    <col min="3846" max="3846" width="9.140625" style="2"/>
    <col min="3847" max="3847" width="2.140625" style="2" customWidth="1"/>
    <col min="3848" max="3896" width="0" style="2" hidden="1" customWidth="1"/>
    <col min="3897" max="4050" width="9.140625" style="2"/>
    <col min="4051" max="4051" width="9.5703125" style="2" customWidth="1"/>
    <col min="4052" max="4052" width="50.28515625" style="2" customWidth="1"/>
    <col min="4053" max="4053" width="11.42578125" style="2" customWidth="1"/>
    <col min="4054" max="4055" width="8.140625" style="2" customWidth="1"/>
    <col min="4056" max="4056" width="11.28515625" style="2" customWidth="1"/>
    <col min="4057" max="4057" width="8.140625" style="2" customWidth="1"/>
    <col min="4058" max="4058" width="9.140625" style="2"/>
    <col min="4059" max="4064" width="0" style="2" hidden="1" customWidth="1"/>
    <col min="4065" max="4066" width="9.140625" style="2"/>
    <col min="4067" max="4067" width="10" style="2" customWidth="1"/>
    <col min="4068" max="4071" width="0" style="2" hidden="1" customWidth="1"/>
    <col min="4072" max="4073" width="9.140625" style="2"/>
    <col min="4074" max="4079" width="0" style="2" hidden="1" customWidth="1"/>
    <col min="4080" max="4081" width="9.140625" style="2"/>
    <col min="4082" max="4082" width="12.42578125" style="2" customWidth="1"/>
    <col min="4083" max="4086" width="0" style="2" hidden="1" customWidth="1"/>
    <col min="4087" max="4088" width="9.140625" style="2"/>
    <col min="4089" max="4094" width="0" style="2" hidden="1" customWidth="1"/>
    <col min="4095" max="4096" width="9.140625" style="2"/>
    <col min="4097" max="4097" width="12.5703125" style="2" customWidth="1"/>
    <col min="4098" max="4101" width="0" style="2" hidden="1" customWidth="1"/>
    <col min="4102" max="4102" width="9.140625" style="2"/>
    <col min="4103" max="4103" width="2.140625" style="2" customWidth="1"/>
    <col min="4104" max="4152" width="0" style="2" hidden="1" customWidth="1"/>
    <col min="4153" max="4306" width="9.140625" style="2"/>
    <col min="4307" max="4307" width="9.5703125" style="2" customWidth="1"/>
    <col min="4308" max="4308" width="50.28515625" style="2" customWidth="1"/>
    <col min="4309" max="4309" width="11.42578125" style="2" customWidth="1"/>
    <col min="4310" max="4311" width="8.140625" style="2" customWidth="1"/>
    <col min="4312" max="4312" width="11.28515625" style="2" customWidth="1"/>
    <col min="4313" max="4313" width="8.140625" style="2" customWidth="1"/>
    <col min="4314" max="4314" width="9.140625" style="2"/>
    <col min="4315" max="4320" width="0" style="2" hidden="1" customWidth="1"/>
    <col min="4321" max="4322" width="9.140625" style="2"/>
    <col min="4323" max="4323" width="10" style="2" customWidth="1"/>
    <col min="4324" max="4327" width="0" style="2" hidden="1" customWidth="1"/>
    <col min="4328" max="4329" width="9.140625" style="2"/>
    <col min="4330" max="4335" width="0" style="2" hidden="1" customWidth="1"/>
    <col min="4336" max="4337" width="9.140625" style="2"/>
    <col min="4338" max="4338" width="12.42578125" style="2" customWidth="1"/>
    <col min="4339" max="4342" width="0" style="2" hidden="1" customWidth="1"/>
    <col min="4343" max="4344" width="9.140625" style="2"/>
    <col min="4345" max="4350" width="0" style="2" hidden="1" customWidth="1"/>
    <col min="4351" max="4352" width="9.140625" style="2"/>
    <col min="4353" max="4353" width="12.5703125" style="2" customWidth="1"/>
    <col min="4354" max="4357" width="0" style="2" hidden="1" customWidth="1"/>
    <col min="4358" max="4358" width="9.140625" style="2"/>
    <col min="4359" max="4359" width="2.140625" style="2" customWidth="1"/>
    <col min="4360" max="4408" width="0" style="2" hidden="1" customWidth="1"/>
    <col min="4409" max="4562" width="9.140625" style="2"/>
    <col min="4563" max="4563" width="9.5703125" style="2" customWidth="1"/>
    <col min="4564" max="4564" width="50.28515625" style="2" customWidth="1"/>
    <col min="4565" max="4565" width="11.42578125" style="2" customWidth="1"/>
    <col min="4566" max="4567" width="8.140625" style="2" customWidth="1"/>
    <col min="4568" max="4568" width="11.28515625" style="2" customWidth="1"/>
    <col min="4569" max="4569" width="8.140625" style="2" customWidth="1"/>
    <col min="4570" max="4570" width="9.140625" style="2"/>
    <col min="4571" max="4576" width="0" style="2" hidden="1" customWidth="1"/>
    <col min="4577" max="4578" width="9.140625" style="2"/>
    <col min="4579" max="4579" width="10" style="2" customWidth="1"/>
    <col min="4580" max="4583" width="0" style="2" hidden="1" customWidth="1"/>
    <col min="4584" max="4585" width="9.140625" style="2"/>
    <col min="4586" max="4591" width="0" style="2" hidden="1" customWidth="1"/>
    <col min="4592" max="4593" width="9.140625" style="2"/>
    <col min="4594" max="4594" width="12.42578125" style="2" customWidth="1"/>
    <col min="4595" max="4598" width="0" style="2" hidden="1" customWidth="1"/>
    <col min="4599" max="4600" width="9.140625" style="2"/>
    <col min="4601" max="4606" width="0" style="2" hidden="1" customWidth="1"/>
    <col min="4607" max="4608" width="9.140625" style="2"/>
    <col min="4609" max="4609" width="12.5703125" style="2" customWidth="1"/>
    <col min="4610" max="4613" width="0" style="2" hidden="1" customWidth="1"/>
    <col min="4614" max="4614" width="9.140625" style="2"/>
    <col min="4615" max="4615" width="2.140625" style="2" customWidth="1"/>
    <col min="4616" max="4664" width="0" style="2" hidden="1" customWidth="1"/>
    <col min="4665" max="4818" width="9.140625" style="2"/>
    <col min="4819" max="4819" width="9.5703125" style="2" customWidth="1"/>
    <col min="4820" max="4820" width="50.28515625" style="2" customWidth="1"/>
    <col min="4821" max="4821" width="11.42578125" style="2" customWidth="1"/>
    <col min="4822" max="4823" width="8.140625" style="2" customWidth="1"/>
    <col min="4824" max="4824" width="11.28515625" style="2" customWidth="1"/>
    <col min="4825" max="4825" width="8.140625" style="2" customWidth="1"/>
    <col min="4826" max="4826" width="9.140625" style="2"/>
    <col min="4827" max="4832" width="0" style="2" hidden="1" customWidth="1"/>
    <col min="4833" max="4834" width="9.140625" style="2"/>
    <col min="4835" max="4835" width="10" style="2" customWidth="1"/>
    <col min="4836" max="4839" width="0" style="2" hidden="1" customWidth="1"/>
    <col min="4840" max="4841" width="9.140625" style="2"/>
    <col min="4842" max="4847" width="0" style="2" hidden="1" customWidth="1"/>
    <col min="4848" max="4849" width="9.140625" style="2"/>
    <col min="4850" max="4850" width="12.42578125" style="2" customWidth="1"/>
    <col min="4851" max="4854" width="0" style="2" hidden="1" customWidth="1"/>
    <col min="4855" max="4856" width="9.140625" style="2"/>
    <col min="4857" max="4862" width="0" style="2" hidden="1" customWidth="1"/>
    <col min="4863" max="4864" width="9.140625" style="2"/>
    <col min="4865" max="4865" width="12.5703125" style="2" customWidth="1"/>
    <col min="4866" max="4869" width="0" style="2" hidden="1" customWidth="1"/>
    <col min="4870" max="4870" width="9.140625" style="2"/>
    <col min="4871" max="4871" width="2.140625" style="2" customWidth="1"/>
    <col min="4872" max="4920" width="0" style="2" hidden="1" customWidth="1"/>
    <col min="4921" max="5074" width="9.140625" style="2"/>
    <col min="5075" max="5075" width="9.5703125" style="2" customWidth="1"/>
    <col min="5076" max="5076" width="50.28515625" style="2" customWidth="1"/>
    <col min="5077" max="5077" width="11.42578125" style="2" customWidth="1"/>
    <col min="5078" max="5079" width="8.140625" style="2" customWidth="1"/>
    <col min="5080" max="5080" width="11.28515625" style="2" customWidth="1"/>
    <col min="5081" max="5081" width="8.140625" style="2" customWidth="1"/>
    <col min="5082" max="5082" width="9.140625" style="2"/>
    <col min="5083" max="5088" width="0" style="2" hidden="1" customWidth="1"/>
    <col min="5089" max="5090" width="9.140625" style="2"/>
    <col min="5091" max="5091" width="10" style="2" customWidth="1"/>
    <col min="5092" max="5095" width="0" style="2" hidden="1" customWidth="1"/>
    <col min="5096" max="5097" width="9.140625" style="2"/>
    <col min="5098" max="5103" width="0" style="2" hidden="1" customWidth="1"/>
    <col min="5104" max="5105" width="9.140625" style="2"/>
    <col min="5106" max="5106" width="12.42578125" style="2" customWidth="1"/>
    <col min="5107" max="5110" width="0" style="2" hidden="1" customWidth="1"/>
    <col min="5111" max="5112" width="9.140625" style="2"/>
    <col min="5113" max="5118" width="0" style="2" hidden="1" customWidth="1"/>
    <col min="5119" max="5120" width="9.140625" style="2"/>
    <col min="5121" max="5121" width="12.5703125" style="2" customWidth="1"/>
    <col min="5122" max="5125" width="0" style="2" hidden="1" customWidth="1"/>
    <col min="5126" max="5126" width="9.140625" style="2"/>
    <col min="5127" max="5127" width="2.140625" style="2" customWidth="1"/>
    <col min="5128" max="5176" width="0" style="2" hidden="1" customWidth="1"/>
    <col min="5177" max="5330" width="9.140625" style="2"/>
    <col min="5331" max="5331" width="9.5703125" style="2" customWidth="1"/>
    <col min="5332" max="5332" width="50.28515625" style="2" customWidth="1"/>
    <col min="5333" max="5333" width="11.42578125" style="2" customWidth="1"/>
    <col min="5334" max="5335" width="8.140625" style="2" customWidth="1"/>
    <col min="5336" max="5336" width="11.28515625" style="2" customWidth="1"/>
    <col min="5337" max="5337" width="8.140625" style="2" customWidth="1"/>
    <col min="5338" max="5338" width="9.140625" style="2"/>
    <col min="5339" max="5344" width="0" style="2" hidden="1" customWidth="1"/>
    <col min="5345" max="5346" width="9.140625" style="2"/>
    <col min="5347" max="5347" width="10" style="2" customWidth="1"/>
    <col min="5348" max="5351" width="0" style="2" hidden="1" customWidth="1"/>
    <col min="5352" max="5353" width="9.140625" style="2"/>
    <col min="5354" max="5359" width="0" style="2" hidden="1" customWidth="1"/>
    <col min="5360" max="5361" width="9.140625" style="2"/>
    <col min="5362" max="5362" width="12.42578125" style="2" customWidth="1"/>
    <col min="5363" max="5366" width="0" style="2" hidden="1" customWidth="1"/>
    <col min="5367" max="5368" width="9.140625" style="2"/>
    <col min="5369" max="5374" width="0" style="2" hidden="1" customWidth="1"/>
    <col min="5375" max="5376" width="9.140625" style="2"/>
    <col min="5377" max="5377" width="12.5703125" style="2" customWidth="1"/>
    <col min="5378" max="5381" width="0" style="2" hidden="1" customWidth="1"/>
    <col min="5382" max="5382" width="9.140625" style="2"/>
    <col min="5383" max="5383" width="2.140625" style="2" customWidth="1"/>
    <col min="5384" max="5432" width="0" style="2" hidden="1" customWidth="1"/>
    <col min="5433" max="5586" width="9.140625" style="2"/>
    <col min="5587" max="5587" width="9.5703125" style="2" customWidth="1"/>
    <col min="5588" max="5588" width="50.28515625" style="2" customWidth="1"/>
    <col min="5589" max="5589" width="11.42578125" style="2" customWidth="1"/>
    <col min="5590" max="5591" width="8.140625" style="2" customWidth="1"/>
    <col min="5592" max="5592" width="11.28515625" style="2" customWidth="1"/>
    <col min="5593" max="5593" width="8.140625" style="2" customWidth="1"/>
    <col min="5594" max="5594" width="9.140625" style="2"/>
    <col min="5595" max="5600" width="0" style="2" hidden="1" customWidth="1"/>
    <col min="5601" max="5602" width="9.140625" style="2"/>
    <col min="5603" max="5603" width="10" style="2" customWidth="1"/>
    <col min="5604" max="5607" width="0" style="2" hidden="1" customWidth="1"/>
    <col min="5608" max="5609" width="9.140625" style="2"/>
    <col min="5610" max="5615" width="0" style="2" hidden="1" customWidth="1"/>
    <col min="5616" max="5617" width="9.140625" style="2"/>
    <col min="5618" max="5618" width="12.42578125" style="2" customWidth="1"/>
    <col min="5619" max="5622" width="0" style="2" hidden="1" customWidth="1"/>
    <col min="5623" max="5624" width="9.140625" style="2"/>
    <col min="5625" max="5630" width="0" style="2" hidden="1" customWidth="1"/>
    <col min="5631" max="5632" width="9.140625" style="2"/>
    <col min="5633" max="5633" width="12.5703125" style="2" customWidth="1"/>
    <col min="5634" max="5637" width="0" style="2" hidden="1" customWidth="1"/>
    <col min="5638" max="5638" width="9.140625" style="2"/>
    <col min="5639" max="5639" width="2.140625" style="2" customWidth="1"/>
    <col min="5640" max="5688" width="0" style="2" hidden="1" customWidth="1"/>
    <col min="5689" max="5842" width="9.140625" style="2"/>
    <col min="5843" max="5843" width="9.5703125" style="2" customWidth="1"/>
    <col min="5844" max="5844" width="50.28515625" style="2" customWidth="1"/>
    <col min="5845" max="5845" width="11.42578125" style="2" customWidth="1"/>
    <col min="5846" max="5847" width="8.140625" style="2" customWidth="1"/>
    <col min="5848" max="5848" width="11.28515625" style="2" customWidth="1"/>
    <col min="5849" max="5849" width="8.140625" style="2" customWidth="1"/>
    <col min="5850" max="5850" width="9.140625" style="2"/>
    <col min="5851" max="5856" width="0" style="2" hidden="1" customWidth="1"/>
    <col min="5857" max="5858" width="9.140625" style="2"/>
    <col min="5859" max="5859" width="10" style="2" customWidth="1"/>
    <col min="5860" max="5863" width="0" style="2" hidden="1" customWidth="1"/>
    <col min="5864" max="5865" width="9.140625" style="2"/>
    <col min="5866" max="5871" width="0" style="2" hidden="1" customWidth="1"/>
    <col min="5872" max="5873" width="9.140625" style="2"/>
    <col min="5874" max="5874" width="12.42578125" style="2" customWidth="1"/>
    <col min="5875" max="5878" width="0" style="2" hidden="1" customWidth="1"/>
    <col min="5879" max="5880" width="9.140625" style="2"/>
    <col min="5881" max="5886" width="0" style="2" hidden="1" customWidth="1"/>
    <col min="5887" max="5888" width="9.140625" style="2"/>
    <col min="5889" max="5889" width="12.5703125" style="2" customWidth="1"/>
    <col min="5890" max="5893" width="0" style="2" hidden="1" customWidth="1"/>
    <col min="5894" max="5894" width="9.140625" style="2"/>
    <col min="5895" max="5895" width="2.140625" style="2" customWidth="1"/>
    <col min="5896" max="5944" width="0" style="2" hidden="1" customWidth="1"/>
    <col min="5945" max="6098" width="9.140625" style="2"/>
    <col min="6099" max="6099" width="9.5703125" style="2" customWidth="1"/>
    <col min="6100" max="6100" width="50.28515625" style="2" customWidth="1"/>
    <col min="6101" max="6101" width="11.42578125" style="2" customWidth="1"/>
    <col min="6102" max="6103" width="8.140625" style="2" customWidth="1"/>
    <col min="6104" max="6104" width="11.28515625" style="2" customWidth="1"/>
    <col min="6105" max="6105" width="8.140625" style="2" customWidth="1"/>
    <col min="6106" max="6106" width="9.140625" style="2"/>
    <col min="6107" max="6112" width="0" style="2" hidden="1" customWidth="1"/>
    <col min="6113" max="6114" width="9.140625" style="2"/>
    <col min="6115" max="6115" width="10" style="2" customWidth="1"/>
    <col min="6116" max="6119" width="0" style="2" hidden="1" customWidth="1"/>
    <col min="6120" max="6121" width="9.140625" style="2"/>
    <col min="6122" max="6127" width="0" style="2" hidden="1" customWidth="1"/>
    <col min="6128" max="6129" width="9.140625" style="2"/>
    <col min="6130" max="6130" width="12.42578125" style="2" customWidth="1"/>
    <col min="6131" max="6134" width="0" style="2" hidden="1" customWidth="1"/>
    <col min="6135" max="6136" width="9.140625" style="2"/>
    <col min="6137" max="6142" width="0" style="2" hidden="1" customWidth="1"/>
    <col min="6143" max="6144" width="9.140625" style="2"/>
    <col min="6145" max="6145" width="12.5703125" style="2" customWidth="1"/>
    <col min="6146" max="6149" width="0" style="2" hidden="1" customWidth="1"/>
    <col min="6150" max="6150" width="9.140625" style="2"/>
    <col min="6151" max="6151" width="2.140625" style="2" customWidth="1"/>
    <col min="6152" max="6200" width="0" style="2" hidden="1" customWidth="1"/>
    <col min="6201" max="6354" width="9.140625" style="2"/>
    <col min="6355" max="6355" width="9.5703125" style="2" customWidth="1"/>
    <col min="6356" max="6356" width="50.28515625" style="2" customWidth="1"/>
    <col min="6357" max="6357" width="11.42578125" style="2" customWidth="1"/>
    <col min="6358" max="6359" width="8.140625" style="2" customWidth="1"/>
    <col min="6360" max="6360" width="11.28515625" style="2" customWidth="1"/>
    <col min="6361" max="6361" width="8.140625" style="2" customWidth="1"/>
    <col min="6362" max="6362" width="9.140625" style="2"/>
    <col min="6363" max="6368" width="0" style="2" hidden="1" customWidth="1"/>
    <col min="6369" max="6370" width="9.140625" style="2"/>
    <col min="6371" max="6371" width="10" style="2" customWidth="1"/>
    <col min="6372" max="6375" width="0" style="2" hidden="1" customWidth="1"/>
    <col min="6376" max="6377" width="9.140625" style="2"/>
    <col min="6378" max="6383" width="0" style="2" hidden="1" customWidth="1"/>
    <col min="6384" max="6385" width="9.140625" style="2"/>
    <col min="6386" max="6386" width="12.42578125" style="2" customWidth="1"/>
    <col min="6387" max="6390" width="0" style="2" hidden="1" customWidth="1"/>
    <col min="6391" max="6392" width="9.140625" style="2"/>
    <col min="6393" max="6398" width="0" style="2" hidden="1" customWidth="1"/>
    <col min="6399" max="6400" width="9.140625" style="2"/>
    <col min="6401" max="6401" width="12.5703125" style="2" customWidth="1"/>
    <col min="6402" max="6405" width="0" style="2" hidden="1" customWidth="1"/>
    <col min="6406" max="6406" width="9.140625" style="2"/>
    <col min="6407" max="6407" width="2.140625" style="2" customWidth="1"/>
    <col min="6408" max="6456" width="0" style="2" hidden="1" customWidth="1"/>
    <col min="6457" max="6610" width="9.140625" style="2"/>
    <col min="6611" max="6611" width="9.5703125" style="2" customWidth="1"/>
    <col min="6612" max="6612" width="50.28515625" style="2" customWidth="1"/>
    <col min="6613" max="6613" width="11.42578125" style="2" customWidth="1"/>
    <col min="6614" max="6615" width="8.140625" style="2" customWidth="1"/>
    <col min="6616" max="6616" width="11.28515625" style="2" customWidth="1"/>
    <col min="6617" max="6617" width="8.140625" style="2" customWidth="1"/>
    <col min="6618" max="6618" width="9.140625" style="2"/>
    <col min="6619" max="6624" width="0" style="2" hidden="1" customWidth="1"/>
    <col min="6625" max="6626" width="9.140625" style="2"/>
    <col min="6627" max="6627" width="10" style="2" customWidth="1"/>
    <col min="6628" max="6631" width="0" style="2" hidden="1" customWidth="1"/>
    <col min="6632" max="6633" width="9.140625" style="2"/>
    <col min="6634" max="6639" width="0" style="2" hidden="1" customWidth="1"/>
    <col min="6640" max="6641" width="9.140625" style="2"/>
    <col min="6642" max="6642" width="12.42578125" style="2" customWidth="1"/>
    <col min="6643" max="6646" width="0" style="2" hidden="1" customWidth="1"/>
    <col min="6647" max="6648" width="9.140625" style="2"/>
    <col min="6649" max="6654" width="0" style="2" hidden="1" customWidth="1"/>
    <col min="6655" max="6656" width="9.140625" style="2"/>
    <col min="6657" max="6657" width="12.5703125" style="2" customWidth="1"/>
    <col min="6658" max="6661" width="0" style="2" hidden="1" customWidth="1"/>
    <col min="6662" max="6662" width="9.140625" style="2"/>
    <col min="6663" max="6663" width="2.140625" style="2" customWidth="1"/>
    <col min="6664" max="6712" width="0" style="2" hidden="1" customWidth="1"/>
    <col min="6713" max="6866" width="9.140625" style="2"/>
    <col min="6867" max="6867" width="9.5703125" style="2" customWidth="1"/>
    <col min="6868" max="6868" width="50.28515625" style="2" customWidth="1"/>
    <col min="6869" max="6869" width="11.42578125" style="2" customWidth="1"/>
    <col min="6870" max="6871" width="8.140625" style="2" customWidth="1"/>
    <col min="6872" max="6872" width="11.28515625" style="2" customWidth="1"/>
    <col min="6873" max="6873" width="8.140625" style="2" customWidth="1"/>
    <col min="6874" max="6874" width="9.140625" style="2"/>
    <col min="6875" max="6880" width="0" style="2" hidden="1" customWidth="1"/>
    <col min="6881" max="6882" width="9.140625" style="2"/>
    <col min="6883" max="6883" width="10" style="2" customWidth="1"/>
    <col min="6884" max="6887" width="0" style="2" hidden="1" customWidth="1"/>
    <col min="6888" max="6889" width="9.140625" style="2"/>
    <col min="6890" max="6895" width="0" style="2" hidden="1" customWidth="1"/>
    <col min="6896" max="6897" width="9.140625" style="2"/>
    <col min="6898" max="6898" width="12.42578125" style="2" customWidth="1"/>
    <col min="6899" max="6902" width="0" style="2" hidden="1" customWidth="1"/>
    <col min="6903" max="6904" width="9.140625" style="2"/>
    <col min="6905" max="6910" width="0" style="2" hidden="1" customWidth="1"/>
    <col min="6911" max="6912" width="9.140625" style="2"/>
    <col min="6913" max="6913" width="12.5703125" style="2" customWidth="1"/>
    <col min="6914" max="6917" width="0" style="2" hidden="1" customWidth="1"/>
    <col min="6918" max="6918" width="9.140625" style="2"/>
    <col min="6919" max="6919" width="2.140625" style="2" customWidth="1"/>
    <col min="6920" max="6968" width="0" style="2" hidden="1" customWidth="1"/>
    <col min="6969" max="7122" width="9.140625" style="2"/>
    <col min="7123" max="7123" width="9.5703125" style="2" customWidth="1"/>
    <col min="7124" max="7124" width="50.28515625" style="2" customWidth="1"/>
    <col min="7125" max="7125" width="11.42578125" style="2" customWidth="1"/>
    <col min="7126" max="7127" width="8.140625" style="2" customWidth="1"/>
    <col min="7128" max="7128" width="11.28515625" style="2" customWidth="1"/>
    <col min="7129" max="7129" width="8.140625" style="2" customWidth="1"/>
    <col min="7130" max="7130" width="9.140625" style="2"/>
    <col min="7131" max="7136" width="0" style="2" hidden="1" customWidth="1"/>
    <col min="7137" max="7138" width="9.140625" style="2"/>
    <col min="7139" max="7139" width="10" style="2" customWidth="1"/>
    <col min="7140" max="7143" width="0" style="2" hidden="1" customWidth="1"/>
    <col min="7144" max="7145" width="9.140625" style="2"/>
    <col min="7146" max="7151" width="0" style="2" hidden="1" customWidth="1"/>
    <col min="7152" max="7153" width="9.140625" style="2"/>
    <col min="7154" max="7154" width="12.42578125" style="2" customWidth="1"/>
    <col min="7155" max="7158" width="0" style="2" hidden="1" customWidth="1"/>
    <col min="7159" max="7160" width="9.140625" style="2"/>
    <col min="7161" max="7166" width="0" style="2" hidden="1" customWidth="1"/>
    <col min="7167" max="7168" width="9.140625" style="2"/>
    <col min="7169" max="7169" width="12.5703125" style="2" customWidth="1"/>
    <col min="7170" max="7173" width="0" style="2" hidden="1" customWidth="1"/>
    <col min="7174" max="7174" width="9.140625" style="2"/>
    <col min="7175" max="7175" width="2.140625" style="2" customWidth="1"/>
    <col min="7176" max="7224" width="0" style="2" hidden="1" customWidth="1"/>
    <col min="7225" max="7378" width="9.140625" style="2"/>
    <col min="7379" max="7379" width="9.5703125" style="2" customWidth="1"/>
    <col min="7380" max="7380" width="50.28515625" style="2" customWidth="1"/>
    <col min="7381" max="7381" width="11.42578125" style="2" customWidth="1"/>
    <col min="7382" max="7383" width="8.140625" style="2" customWidth="1"/>
    <col min="7384" max="7384" width="11.28515625" style="2" customWidth="1"/>
    <col min="7385" max="7385" width="8.140625" style="2" customWidth="1"/>
    <col min="7386" max="7386" width="9.140625" style="2"/>
    <col min="7387" max="7392" width="0" style="2" hidden="1" customWidth="1"/>
    <col min="7393" max="7394" width="9.140625" style="2"/>
    <col min="7395" max="7395" width="10" style="2" customWidth="1"/>
    <col min="7396" max="7399" width="0" style="2" hidden="1" customWidth="1"/>
    <col min="7400" max="7401" width="9.140625" style="2"/>
    <col min="7402" max="7407" width="0" style="2" hidden="1" customWidth="1"/>
    <col min="7408" max="7409" width="9.140625" style="2"/>
    <col min="7410" max="7410" width="12.42578125" style="2" customWidth="1"/>
    <col min="7411" max="7414" width="0" style="2" hidden="1" customWidth="1"/>
    <col min="7415" max="7416" width="9.140625" style="2"/>
    <col min="7417" max="7422" width="0" style="2" hidden="1" customWidth="1"/>
    <col min="7423" max="7424" width="9.140625" style="2"/>
    <col min="7425" max="7425" width="12.5703125" style="2" customWidth="1"/>
    <col min="7426" max="7429" width="0" style="2" hidden="1" customWidth="1"/>
    <col min="7430" max="7430" width="9.140625" style="2"/>
    <col min="7431" max="7431" width="2.140625" style="2" customWidth="1"/>
    <col min="7432" max="7480" width="0" style="2" hidden="1" customWidth="1"/>
    <col min="7481" max="7634" width="9.140625" style="2"/>
    <col min="7635" max="7635" width="9.5703125" style="2" customWidth="1"/>
    <col min="7636" max="7636" width="50.28515625" style="2" customWidth="1"/>
    <col min="7637" max="7637" width="11.42578125" style="2" customWidth="1"/>
    <col min="7638" max="7639" width="8.140625" style="2" customWidth="1"/>
    <col min="7640" max="7640" width="11.28515625" style="2" customWidth="1"/>
    <col min="7641" max="7641" width="8.140625" style="2" customWidth="1"/>
    <col min="7642" max="7642" width="9.140625" style="2"/>
    <col min="7643" max="7648" width="0" style="2" hidden="1" customWidth="1"/>
    <col min="7649" max="7650" width="9.140625" style="2"/>
    <col min="7651" max="7651" width="10" style="2" customWidth="1"/>
    <col min="7652" max="7655" width="0" style="2" hidden="1" customWidth="1"/>
    <col min="7656" max="7657" width="9.140625" style="2"/>
    <col min="7658" max="7663" width="0" style="2" hidden="1" customWidth="1"/>
    <col min="7664" max="7665" width="9.140625" style="2"/>
    <col min="7666" max="7666" width="12.42578125" style="2" customWidth="1"/>
    <col min="7667" max="7670" width="0" style="2" hidden="1" customWidth="1"/>
    <col min="7671" max="7672" width="9.140625" style="2"/>
    <col min="7673" max="7678" width="0" style="2" hidden="1" customWidth="1"/>
    <col min="7679" max="7680" width="9.140625" style="2"/>
    <col min="7681" max="7681" width="12.5703125" style="2" customWidth="1"/>
    <col min="7682" max="7685" width="0" style="2" hidden="1" customWidth="1"/>
    <col min="7686" max="7686" width="9.140625" style="2"/>
    <col min="7687" max="7687" width="2.140625" style="2" customWidth="1"/>
    <col min="7688" max="7736" width="0" style="2" hidden="1" customWidth="1"/>
    <col min="7737" max="7890" width="9.140625" style="2"/>
    <col min="7891" max="7891" width="9.5703125" style="2" customWidth="1"/>
    <col min="7892" max="7892" width="50.28515625" style="2" customWidth="1"/>
    <col min="7893" max="7893" width="11.42578125" style="2" customWidth="1"/>
    <col min="7894" max="7895" width="8.140625" style="2" customWidth="1"/>
    <col min="7896" max="7896" width="11.28515625" style="2" customWidth="1"/>
    <col min="7897" max="7897" width="8.140625" style="2" customWidth="1"/>
    <col min="7898" max="7898" width="9.140625" style="2"/>
    <col min="7899" max="7904" width="0" style="2" hidden="1" customWidth="1"/>
    <col min="7905" max="7906" width="9.140625" style="2"/>
    <col min="7907" max="7907" width="10" style="2" customWidth="1"/>
    <col min="7908" max="7911" width="0" style="2" hidden="1" customWidth="1"/>
    <col min="7912" max="7913" width="9.140625" style="2"/>
    <col min="7914" max="7919" width="0" style="2" hidden="1" customWidth="1"/>
    <col min="7920" max="7921" width="9.140625" style="2"/>
    <col min="7922" max="7922" width="12.42578125" style="2" customWidth="1"/>
    <col min="7923" max="7926" width="0" style="2" hidden="1" customWidth="1"/>
    <col min="7927" max="7928" width="9.140625" style="2"/>
    <col min="7929" max="7934" width="0" style="2" hidden="1" customWidth="1"/>
    <col min="7935" max="7936" width="9.140625" style="2"/>
    <col min="7937" max="7937" width="12.5703125" style="2" customWidth="1"/>
    <col min="7938" max="7941" width="0" style="2" hidden="1" customWidth="1"/>
    <col min="7942" max="7942" width="9.140625" style="2"/>
    <col min="7943" max="7943" width="2.140625" style="2" customWidth="1"/>
    <col min="7944" max="7992" width="0" style="2" hidden="1" customWidth="1"/>
    <col min="7993" max="8146" width="9.140625" style="2"/>
    <col min="8147" max="8147" width="9.5703125" style="2" customWidth="1"/>
    <col min="8148" max="8148" width="50.28515625" style="2" customWidth="1"/>
    <col min="8149" max="8149" width="11.42578125" style="2" customWidth="1"/>
    <col min="8150" max="8151" width="8.140625" style="2" customWidth="1"/>
    <col min="8152" max="8152" width="11.28515625" style="2" customWidth="1"/>
    <col min="8153" max="8153" width="8.140625" style="2" customWidth="1"/>
    <col min="8154" max="8154" width="9.140625" style="2"/>
    <col min="8155" max="8160" width="0" style="2" hidden="1" customWidth="1"/>
    <col min="8161" max="8162" width="9.140625" style="2"/>
    <col min="8163" max="8163" width="10" style="2" customWidth="1"/>
    <col min="8164" max="8167" width="0" style="2" hidden="1" customWidth="1"/>
    <col min="8168" max="8169" width="9.140625" style="2"/>
    <col min="8170" max="8175" width="0" style="2" hidden="1" customWidth="1"/>
    <col min="8176" max="8177" width="9.140625" style="2"/>
    <col min="8178" max="8178" width="12.42578125" style="2" customWidth="1"/>
    <col min="8179" max="8182" width="0" style="2" hidden="1" customWidth="1"/>
    <col min="8183" max="8184" width="9.140625" style="2"/>
    <col min="8185" max="8190" width="0" style="2" hidden="1" customWidth="1"/>
    <col min="8191" max="8192" width="9.140625" style="2"/>
    <col min="8193" max="8193" width="12.5703125" style="2" customWidth="1"/>
    <col min="8194" max="8197" width="0" style="2" hidden="1" customWidth="1"/>
    <col min="8198" max="8198" width="9.140625" style="2"/>
    <col min="8199" max="8199" width="2.140625" style="2" customWidth="1"/>
    <col min="8200" max="8248" width="0" style="2" hidden="1" customWidth="1"/>
    <col min="8249" max="8402" width="9.140625" style="2"/>
    <col min="8403" max="8403" width="9.5703125" style="2" customWidth="1"/>
    <col min="8404" max="8404" width="50.28515625" style="2" customWidth="1"/>
    <col min="8405" max="8405" width="11.42578125" style="2" customWidth="1"/>
    <col min="8406" max="8407" width="8.140625" style="2" customWidth="1"/>
    <col min="8408" max="8408" width="11.28515625" style="2" customWidth="1"/>
    <col min="8409" max="8409" width="8.140625" style="2" customWidth="1"/>
    <col min="8410" max="8410" width="9.140625" style="2"/>
    <col min="8411" max="8416" width="0" style="2" hidden="1" customWidth="1"/>
    <col min="8417" max="8418" width="9.140625" style="2"/>
    <col min="8419" max="8419" width="10" style="2" customWidth="1"/>
    <col min="8420" max="8423" width="0" style="2" hidden="1" customWidth="1"/>
    <col min="8424" max="8425" width="9.140625" style="2"/>
    <col min="8426" max="8431" width="0" style="2" hidden="1" customWidth="1"/>
    <col min="8432" max="8433" width="9.140625" style="2"/>
    <col min="8434" max="8434" width="12.42578125" style="2" customWidth="1"/>
    <col min="8435" max="8438" width="0" style="2" hidden="1" customWidth="1"/>
    <col min="8439" max="8440" width="9.140625" style="2"/>
    <col min="8441" max="8446" width="0" style="2" hidden="1" customWidth="1"/>
    <col min="8447" max="8448" width="9.140625" style="2"/>
    <col min="8449" max="8449" width="12.5703125" style="2" customWidth="1"/>
    <col min="8450" max="8453" width="0" style="2" hidden="1" customWidth="1"/>
    <col min="8454" max="8454" width="9.140625" style="2"/>
    <col min="8455" max="8455" width="2.140625" style="2" customWidth="1"/>
    <col min="8456" max="8504" width="0" style="2" hidden="1" customWidth="1"/>
    <col min="8505" max="8658" width="9.140625" style="2"/>
    <col min="8659" max="8659" width="9.5703125" style="2" customWidth="1"/>
    <col min="8660" max="8660" width="50.28515625" style="2" customWidth="1"/>
    <col min="8661" max="8661" width="11.42578125" style="2" customWidth="1"/>
    <col min="8662" max="8663" width="8.140625" style="2" customWidth="1"/>
    <col min="8664" max="8664" width="11.28515625" style="2" customWidth="1"/>
    <col min="8665" max="8665" width="8.140625" style="2" customWidth="1"/>
    <col min="8666" max="8666" width="9.140625" style="2"/>
    <col min="8667" max="8672" width="0" style="2" hidden="1" customWidth="1"/>
    <col min="8673" max="8674" width="9.140625" style="2"/>
    <col min="8675" max="8675" width="10" style="2" customWidth="1"/>
    <col min="8676" max="8679" width="0" style="2" hidden="1" customWidth="1"/>
    <col min="8680" max="8681" width="9.140625" style="2"/>
    <col min="8682" max="8687" width="0" style="2" hidden="1" customWidth="1"/>
    <col min="8688" max="8689" width="9.140625" style="2"/>
    <col min="8690" max="8690" width="12.42578125" style="2" customWidth="1"/>
    <col min="8691" max="8694" width="0" style="2" hidden="1" customWidth="1"/>
    <col min="8695" max="8696" width="9.140625" style="2"/>
    <col min="8697" max="8702" width="0" style="2" hidden="1" customWidth="1"/>
    <col min="8703" max="8704" width="9.140625" style="2"/>
    <col min="8705" max="8705" width="12.5703125" style="2" customWidth="1"/>
    <col min="8706" max="8709" width="0" style="2" hidden="1" customWidth="1"/>
    <col min="8710" max="8710" width="9.140625" style="2"/>
    <col min="8711" max="8711" width="2.140625" style="2" customWidth="1"/>
    <col min="8712" max="8760" width="0" style="2" hidden="1" customWidth="1"/>
    <col min="8761" max="8914" width="9.140625" style="2"/>
    <col min="8915" max="8915" width="9.5703125" style="2" customWidth="1"/>
    <col min="8916" max="8916" width="50.28515625" style="2" customWidth="1"/>
    <col min="8917" max="8917" width="11.42578125" style="2" customWidth="1"/>
    <col min="8918" max="8919" width="8.140625" style="2" customWidth="1"/>
    <col min="8920" max="8920" width="11.28515625" style="2" customWidth="1"/>
    <col min="8921" max="8921" width="8.140625" style="2" customWidth="1"/>
    <col min="8922" max="8922" width="9.140625" style="2"/>
    <col min="8923" max="8928" width="0" style="2" hidden="1" customWidth="1"/>
    <col min="8929" max="8930" width="9.140625" style="2"/>
    <col min="8931" max="8931" width="10" style="2" customWidth="1"/>
    <col min="8932" max="8935" width="0" style="2" hidden="1" customWidth="1"/>
    <col min="8936" max="8937" width="9.140625" style="2"/>
    <col min="8938" max="8943" width="0" style="2" hidden="1" customWidth="1"/>
    <col min="8944" max="8945" width="9.140625" style="2"/>
    <col min="8946" max="8946" width="12.42578125" style="2" customWidth="1"/>
    <col min="8947" max="8950" width="0" style="2" hidden="1" customWidth="1"/>
    <col min="8951" max="8952" width="9.140625" style="2"/>
    <col min="8953" max="8958" width="0" style="2" hidden="1" customWidth="1"/>
    <col min="8959" max="8960" width="9.140625" style="2"/>
    <col min="8961" max="8961" width="12.5703125" style="2" customWidth="1"/>
    <col min="8962" max="8965" width="0" style="2" hidden="1" customWidth="1"/>
    <col min="8966" max="8966" width="9.140625" style="2"/>
    <col min="8967" max="8967" width="2.140625" style="2" customWidth="1"/>
    <col min="8968" max="9016" width="0" style="2" hidden="1" customWidth="1"/>
    <col min="9017" max="9170" width="9.140625" style="2"/>
    <col min="9171" max="9171" width="9.5703125" style="2" customWidth="1"/>
    <col min="9172" max="9172" width="50.28515625" style="2" customWidth="1"/>
    <col min="9173" max="9173" width="11.42578125" style="2" customWidth="1"/>
    <col min="9174" max="9175" width="8.140625" style="2" customWidth="1"/>
    <col min="9176" max="9176" width="11.28515625" style="2" customWidth="1"/>
    <col min="9177" max="9177" width="8.140625" style="2" customWidth="1"/>
    <col min="9178" max="9178" width="9.140625" style="2"/>
    <col min="9179" max="9184" width="0" style="2" hidden="1" customWidth="1"/>
    <col min="9185" max="9186" width="9.140625" style="2"/>
    <col min="9187" max="9187" width="10" style="2" customWidth="1"/>
    <col min="9188" max="9191" width="0" style="2" hidden="1" customWidth="1"/>
    <col min="9192" max="9193" width="9.140625" style="2"/>
    <col min="9194" max="9199" width="0" style="2" hidden="1" customWidth="1"/>
    <col min="9200" max="9201" width="9.140625" style="2"/>
    <col min="9202" max="9202" width="12.42578125" style="2" customWidth="1"/>
    <col min="9203" max="9206" width="0" style="2" hidden="1" customWidth="1"/>
    <col min="9207" max="9208" width="9.140625" style="2"/>
    <col min="9209" max="9214" width="0" style="2" hidden="1" customWidth="1"/>
    <col min="9215" max="9216" width="9.140625" style="2"/>
    <col min="9217" max="9217" width="12.5703125" style="2" customWidth="1"/>
    <col min="9218" max="9221" width="0" style="2" hidden="1" customWidth="1"/>
    <col min="9222" max="9222" width="9.140625" style="2"/>
    <col min="9223" max="9223" width="2.140625" style="2" customWidth="1"/>
    <col min="9224" max="9272" width="0" style="2" hidden="1" customWidth="1"/>
    <col min="9273" max="9426" width="9.140625" style="2"/>
    <col min="9427" max="9427" width="9.5703125" style="2" customWidth="1"/>
    <col min="9428" max="9428" width="50.28515625" style="2" customWidth="1"/>
    <col min="9429" max="9429" width="11.42578125" style="2" customWidth="1"/>
    <col min="9430" max="9431" width="8.140625" style="2" customWidth="1"/>
    <col min="9432" max="9432" width="11.28515625" style="2" customWidth="1"/>
    <col min="9433" max="9433" width="8.140625" style="2" customWidth="1"/>
    <col min="9434" max="9434" width="9.140625" style="2"/>
    <col min="9435" max="9440" width="0" style="2" hidden="1" customWidth="1"/>
    <col min="9441" max="9442" width="9.140625" style="2"/>
    <col min="9443" max="9443" width="10" style="2" customWidth="1"/>
    <col min="9444" max="9447" width="0" style="2" hidden="1" customWidth="1"/>
    <col min="9448" max="9449" width="9.140625" style="2"/>
    <col min="9450" max="9455" width="0" style="2" hidden="1" customWidth="1"/>
    <col min="9456" max="9457" width="9.140625" style="2"/>
    <col min="9458" max="9458" width="12.42578125" style="2" customWidth="1"/>
    <col min="9459" max="9462" width="0" style="2" hidden="1" customWidth="1"/>
    <col min="9463" max="9464" width="9.140625" style="2"/>
    <col min="9465" max="9470" width="0" style="2" hidden="1" customWidth="1"/>
    <col min="9471" max="9472" width="9.140625" style="2"/>
    <col min="9473" max="9473" width="12.5703125" style="2" customWidth="1"/>
    <col min="9474" max="9477" width="0" style="2" hidden="1" customWidth="1"/>
    <col min="9478" max="9478" width="9.140625" style="2"/>
    <col min="9479" max="9479" width="2.140625" style="2" customWidth="1"/>
    <col min="9480" max="9528" width="0" style="2" hidden="1" customWidth="1"/>
    <col min="9529" max="9682" width="9.140625" style="2"/>
    <col min="9683" max="9683" width="9.5703125" style="2" customWidth="1"/>
    <col min="9684" max="9684" width="50.28515625" style="2" customWidth="1"/>
    <col min="9685" max="9685" width="11.42578125" style="2" customWidth="1"/>
    <col min="9686" max="9687" width="8.140625" style="2" customWidth="1"/>
    <col min="9688" max="9688" width="11.28515625" style="2" customWidth="1"/>
    <col min="9689" max="9689" width="8.140625" style="2" customWidth="1"/>
    <col min="9690" max="9690" width="9.140625" style="2"/>
    <col min="9691" max="9696" width="0" style="2" hidden="1" customWidth="1"/>
    <col min="9697" max="9698" width="9.140625" style="2"/>
    <col min="9699" max="9699" width="10" style="2" customWidth="1"/>
    <col min="9700" max="9703" width="0" style="2" hidden="1" customWidth="1"/>
    <col min="9704" max="9705" width="9.140625" style="2"/>
    <col min="9706" max="9711" width="0" style="2" hidden="1" customWidth="1"/>
    <col min="9712" max="9713" width="9.140625" style="2"/>
    <col min="9714" max="9714" width="12.42578125" style="2" customWidth="1"/>
    <col min="9715" max="9718" width="0" style="2" hidden="1" customWidth="1"/>
    <col min="9719" max="9720" width="9.140625" style="2"/>
    <col min="9721" max="9726" width="0" style="2" hidden="1" customWidth="1"/>
    <col min="9727" max="9728" width="9.140625" style="2"/>
    <col min="9729" max="9729" width="12.5703125" style="2" customWidth="1"/>
    <col min="9730" max="9733" width="0" style="2" hidden="1" customWidth="1"/>
    <col min="9734" max="9734" width="9.140625" style="2"/>
    <col min="9735" max="9735" width="2.140625" style="2" customWidth="1"/>
    <col min="9736" max="9784" width="0" style="2" hidden="1" customWidth="1"/>
    <col min="9785" max="9938" width="9.140625" style="2"/>
    <col min="9939" max="9939" width="9.5703125" style="2" customWidth="1"/>
    <col min="9940" max="9940" width="50.28515625" style="2" customWidth="1"/>
    <col min="9941" max="9941" width="11.42578125" style="2" customWidth="1"/>
    <col min="9942" max="9943" width="8.140625" style="2" customWidth="1"/>
    <col min="9944" max="9944" width="11.28515625" style="2" customWidth="1"/>
    <col min="9945" max="9945" width="8.140625" style="2" customWidth="1"/>
    <col min="9946" max="9946" width="9.140625" style="2"/>
    <col min="9947" max="9952" width="0" style="2" hidden="1" customWidth="1"/>
    <col min="9953" max="9954" width="9.140625" style="2"/>
    <col min="9955" max="9955" width="10" style="2" customWidth="1"/>
    <col min="9956" max="9959" width="0" style="2" hidden="1" customWidth="1"/>
    <col min="9960" max="9961" width="9.140625" style="2"/>
    <col min="9962" max="9967" width="0" style="2" hidden="1" customWidth="1"/>
    <col min="9968" max="9969" width="9.140625" style="2"/>
    <col min="9970" max="9970" width="12.42578125" style="2" customWidth="1"/>
    <col min="9971" max="9974" width="0" style="2" hidden="1" customWidth="1"/>
    <col min="9975" max="9976" width="9.140625" style="2"/>
    <col min="9977" max="9982" width="0" style="2" hidden="1" customWidth="1"/>
    <col min="9983" max="9984" width="9.140625" style="2"/>
    <col min="9985" max="9985" width="12.5703125" style="2" customWidth="1"/>
    <col min="9986" max="9989" width="0" style="2" hidden="1" customWidth="1"/>
    <col min="9990" max="9990" width="9.140625" style="2"/>
    <col min="9991" max="9991" width="2.140625" style="2" customWidth="1"/>
    <col min="9992" max="10040" width="0" style="2" hidden="1" customWidth="1"/>
    <col min="10041" max="10194" width="9.140625" style="2"/>
    <col min="10195" max="10195" width="9.5703125" style="2" customWidth="1"/>
    <col min="10196" max="10196" width="50.28515625" style="2" customWidth="1"/>
    <col min="10197" max="10197" width="11.42578125" style="2" customWidth="1"/>
    <col min="10198" max="10199" width="8.140625" style="2" customWidth="1"/>
    <col min="10200" max="10200" width="11.28515625" style="2" customWidth="1"/>
    <col min="10201" max="10201" width="8.140625" style="2" customWidth="1"/>
    <col min="10202" max="10202" width="9.140625" style="2"/>
    <col min="10203" max="10208" width="0" style="2" hidden="1" customWidth="1"/>
    <col min="10209" max="10210" width="9.140625" style="2"/>
    <col min="10211" max="10211" width="10" style="2" customWidth="1"/>
    <col min="10212" max="10215" width="0" style="2" hidden="1" customWidth="1"/>
    <col min="10216" max="10217" width="9.140625" style="2"/>
    <col min="10218" max="10223" width="0" style="2" hidden="1" customWidth="1"/>
    <col min="10224" max="10225" width="9.140625" style="2"/>
    <col min="10226" max="10226" width="12.42578125" style="2" customWidth="1"/>
    <col min="10227" max="10230" width="0" style="2" hidden="1" customWidth="1"/>
    <col min="10231" max="10232" width="9.140625" style="2"/>
    <col min="10233" max="10238" width="0" style="2" hidden="1" customWidth="1"/>
    <col min="10239" max="10240" width="9.140625" style="2"/>
    <col min="10241" max="10241" width="12.5703125" style="2" customWidth="1"/>
    <col min="10242" max="10245" width="0" style="2" hidden="1" customWidth="1"/>
    <col min="10246" max="10246" width="9.140625" style="2"/>
    <col min="10247" max="10247" width="2.140625" style="2" customWidth="1"/>
    <col min="10248" max="10296" width="0" style="2" hidden="1" customWidth="1"/>
    <col min="10297" max="10450" width="9.140625" style="2"/>
    <col min="10451" max="10451" width="9.5703125" style="2" customWidth="1"/>
    <col min="10452" max="10452" width="50.28515625" style="2" customWidth="1"/>
    <col min="10453" max="10453" width="11.42578125" style="2" customWidth="1"/>
    <col min="10454" max="10455" width="8.140625" style="2" customWidth="1"/>
    <col min="10456" max="10456" width="11.28515625" style="2" customWidth="1"/>
    <col min="10457" max="10457" width="8.140625" style="2" customWidth="1"/>
    <col min="10458" max="10458" width="9.140625" style="2"/>
    <col min="10459" max="10464" width="0" style="2" hidden="1" customWidth="1"/>
    <col min="10465" max="10466" width="9.140625" style="2"/>
    <col min="10467" max="10467" width="10" style="2" customWidth="1"/>
    <col min="10468" max="10471" width="0" style="2" hidden="1" customWidth="1"/>
    <col min="10472" max="10473" width="9.140625" style="2"/>
    <col min="10474" max="10479" width="0" style="2" hidden="1" customWidth="1"/>
    <col min="10480" max="10481" width="9.140625" style="2"/>
    <col min="10482" max="10482" width="12.42578125" style="2" customWidth="1"/>
    <col min="10483" max="10486" width="0" style="2" hidden="1" customWidth="1"/>
    <col min="10487" max="10488" width="9.140625" style="2"/>
    <col min="10489" max="10494" width="0" style="2" hidden="1" customWidth="1"/>
    <col min="10495" max="10496" width="9.140625" style="2"/>
    <col min="10497" max="10497" width="12.5703125" style="2" customWidth="1"/>
    <col min="10498" max="10501" width="0" style="2" hidden="1" customWidth="1"/>
    <col min="10502" max="10502" width="9.140625" style="2"/>
    <col min="10503" max="10503" width="2.140625" style="2" customWidth="1"/>
    <col min="10504" max="10552" width="0" style="2" hidden="1" customWidth="1"/>
    <col min="10553" max="10706" width="9.140625" style="2"/>
    <col min="10707" max="10707" width="9.5703125" style="2" customWidth="1"/>
    <col min="10708" max="10708" width="50.28515625" style="2" customWidth="1"/>
    <col min="10709" max="10709" width="11.42578125" style="2" customWidth="1"/>
    <col min="10710" max="10711" width="8.140625" style="2" customWidth="1"/>
    <col min="10712" max="10712" width="11.28515625" style="2" customWidth="1"/>
    <col min="10713" max="10713" width="8.140625" style="2" customWidth="1"/>
    <col min="10714" max="10714" width="9.140625" style="2"/>
    <col min="10715" max="10720" width="0" style="2" hidden="1" customWidth="1"/>
    <col min="10721" max="10722" width="9.140625" style="2"/>
    <col min="10723" max="10723" width="10" style="2" customWidth="1"/>
    <col min="10724" max="10727" width="0" style="2" hidden="1" customWidth="1"/>
    <col min="10728" max="10729" width="9.140625" style="2"/>
    <col min="10730" max="10735" width="0" style="2" hidden="1" customWidth="1"/>
    <col min="10736" max="10737" width="9.140625" style="2"/>
    <col min="10738" max="10738" width="12.42578125" style="2" customWidth="1"/>
    <col min="10739" max="10742" width="0" style="2" hidden="1" customWidth="1"/>
    <col min="10743" max="10744" width="9.140625" style="2"/>
    <col min="10745" max="10750" width="0" style="2" hidden="1" customWidth="1"/>
    <col min="10751" max="10752" width="9.140625" style="2"/>
    <col min="10753" max="10753" width="12.5703125" style="2" customWidth="1"/>
    <col min="10754" max="10757" width="0" style="2" hidden="1" customWidth="1"/>
    <col min="10758" max="10758" width="9.140625" style="2"/>
    <col min="10759" max="10759" width="2.140625" style="2" customWidth="1"/>
    <col min="10760" max="10808" width="0" style="2" hidden="1" customWidth="1"/>
    <col min="10809" max="10962" width="9.140625" style="2"/>
    <col min="10963" max="10963" width="9.5703125" style="2" customWidth="1"/>
    <col min="10964" max="10964" width="50.28515625" style="2" customWidth="1"/>
    <col min="10965" max="10965" width="11.42578125" style="2" customWidth="1"/>
    <col min="10966" max="10967" width="8.140625" style="2" customWidth="1"/>
    <col min="10968" max="10968" width="11.28515625" style="2" customWidth="1"/>
    <col min="10969" max="10969" width="8.140625" style="2" customWidth="1"/>
    <col min="10970" max="10970" width="9.140625" style="2"/>
    <col min="10971" max="10976" width="0" style="2" hidden="1" customWidth="1"/>
    <col min="10977" max="10978" width="9.140625" style="2"/>
    <col min="10979" max="10979" width="10" style="2" customWidth="1"/>
    <col min="10980" max="10983" width="0" style="2" hidden="1" customWidth="1"/>
    <col min="10984" max="10985" width="9.140625" style="2"/>
    <col min="10986" max="10991" width="0" style="2" hidden="1" customWidth="1"/>
    <col min="10992" max="10993" width="9.140625" style="2"/>
    <col min="10994" max="10994" width="12.42578125" style="2" customWidth="1"/>
    <col min="10995" max="10998" width="0" style="2" hidden="1" customWidth="1"/>
    <col min="10999" max="11000" width="9.140625" style="2"/>
    <col min="11001" max="11006" width="0" style="2" hidden="1" customWidth="1"/>
    <col min="11007" max="11008" width="9.140625" style="2"/>
    <col min="11009" max="11009" width="12.5703125" style="2" customWidth="1"/>
    <col min="11010" max="11013" width="0" style="2" hidden="1" customWidth="1"/>
    <col min="11014" max="11014" width="9.140625" style="2"/>
    <col min="11015" max="11015" width="2.140625" style="2" customWidth="1"/>
    <col min="11016" max="11064" width="0" style="2" hidden="1" customWidth="1"/>
    <col min="11065" max="11218" width="9.140625" style="2"/>
    <col min="11219" max="11219" width="9.5703125" style="2" customWidth="1"/>
    <col min="11220" max="11220" width="50.28515625" style="2" customWidth="1"/>
    <col min="11221" max="11221" width="11.42578125" style="2" customWidth="1"/>
    <col min="11222" max="11223" width="8.140625" style="2" customWidth="1"/>
    <col min="11224" max="11224" width="11.28515625" style="2" customWidth="1"/>
    <col min="11225" max="11225" width="8.140625" style="2" customWidth="1"/>
    <col min="11226" max="11226" width="9.140625" style="2"/>
    <col min="11227" max="11232" width="0" style="2" hidden="1" customWidth="1"/>
    <col min="11233" max="11234" width="9.140625" style="2"/>
    <col min="11235" max="11235" width="10" style="2" customWidth="1"/>
    <col min="11236" max="11239" width="0" style="2" hidden="1" customWidth="1"/>
    <col min="11240" max="11241" width="9.140625" style="2"/>
    <col min="11242" max="11247" width="0" style="2" hidden="1" customWidth="1"/>
    <col min="11248" max="11249" width="9.140625" style="2"/>
    <col min="11250" max="11250" width="12.42578125" style="2" customWidth="1"/>
    <col min="11251" max="11254" width="0" style="2" hidden="1" customWidth="1"/>
    <col min="11255" max="11256" width="9.140625" style="2"/>
    <col min="11257" max="11262" width="0" style="2" hidden="1" customWidth="1"/>
    <col min="11263" max="11264" width="9.140625" style="2"/>
    <col min="11265" max="11265" width="12.5703125" style="2" customWidth="1"/>
    <col min="11266" max="11269" width="0" style="2" hidden="1" customWidth="1"/>
    <col min="11270" max="11270" width="9.140625" style="2"/>
    <col min="11271" max="11271" width="2.140625" style="2" customWidth="1"/>
    <col min="11272" max="11320" width="0" style="2" hidden="1" customWidth="1"/>
    <col min="11321" max="11474" width="9.140625" style="2"/>
    <col min="11475" max="11475" width="9.5703125" style="2" customWidth="1"/>
    <col min="11476" max="11476" width="50.28515625" style="2" customWidth="1"/>
    <col min="11477" max="11477" width="11.42578125" style="2" customWidth="1"/>
    <col min="11478" max="11479" width="8.140625" style="2" customWidth="1"/>
    <col min="11480" max="11480" width="11.28515625" style="2" customWidth="1"/>
    <col min="11481" max="11481" width="8.140625" style="2" customWidth="1"/>
    <col min="11482" max="11482" width="9.140625" style="2"/>
    <col min="11483" max="11488" width="0" style="2" hidden="1" customWidth="1"/>
    <col min="11489" max="11490" width="9.140625" style="2"/>
    <col min="11491" max="11491" width="10" style="2" customWidth="1"/>
    <col min="11492" max="11495" width="0" style="2" hidden="1" customWidth="1"/>
    <col min="11496" max="11497" width="9.140625" style="2"/>
    <col min="11498" max="11503" width="0" style="2" hidden="1" customWidth="1"/>
    <col min="11504" max="11505" width="9.140625" style="2"/>
    <col min="11506" max="11506" width="12.42578125" style="2" customWidth="1"/>
    <col min="11507" max="11510" width="0" style="2" hidden="1" customWidth="1"/>
    <col min="11511" max="11512" width="9.140625" style="2"/>
    <col min="11513" max="11518" width="0" style="2" hidden="1" customWidth="1"/>
    <col min="11519" max="11520" width="9.140625" style="2"/>
    <col min="11521" max="11521" width="12.5703125" style="2" customWidth="1"/>
    <col min="11522" max="11525" width="0" style="2" hidden="1" customWidth="1"/>
    <col min="11526" max="11526" width="9.140625" style="2"/>
    <col min="11527" max="11527" width="2.140625" style="2" customWidth="1"/>
    <col min="11528" max="11576" width="0" style="2" hidden="1" customWidth="1"/>
    <col min="11577" max="11730" width="9.140625" style="2"/>
    <col min="11731" max="11731" width="9.5703125" style="2" customWidth="1"/>
    <col min="11732" max="11732" width="50.28515625" style="2" customWidth="1"/>
    <col min="11733" max="11733" width="11.42578125" style="2" customWidth="1"/>
    <col min="11734" max="11735" width="8.140625" style="2" customWidth="1"/>
    <col min="11736" max="11736" width="11.28515625" style="2" customWidth="1"/>
    <col min="11737" max="11737" width="8.140625" style="2" customWidth="1"/>
    <col min="11738" max="11738" width="9.140625" style="2"/>
    <col min="11739" max="11744" width="0" style="2" hidden="1" customWidth="1"/>
    <col min="11745" max="11746" width="9.140625" style="2"/>
    <col min="11747" max="11747" width="10" style="2" customWidth="1"/>
    <col min="11748" max="11751" width="0" style="2" hidden="1" customWidth="1"/>
    <col min="11752" max="11753" width="9.140625" style="2"/>
    <col min="11754" max="11759" width="0" style="2" hidden="1" customWidth="1"/>
    <col min="11760" max="11761" width="9.140625" style="2"/>
    <col min="11762" max="11762" width="12.42578125" style="2" customWidth="1"/>
    <col min="11763" max="11766" width="0" style="2" hidden="1" customWidth="1"/>
    <col min="11767" max="11768" width="9.140625" style="2"/>
    <col min="11769" max="11774" width="0" style="2" hidden="1" customWidth="1"/>
    <col min="11775" max="11776" width="9.140625" style="2"/>
    <col min="11777" max="11777" width="12.5703125" style="2" customWidth="1"/>
    <col min="11778" max="11781" width="0" style="2" hidden="1" customWidth="1"/>
    <col min="11782" max="11782" width="9.140625" style="2"/>
    <col min="11783" max="11783" width="2.140625" style="2" customWidth="1"/>
    <col min="11784" max="11832" width="0" style="2" hidden="1" customWidth="1"/>
    <col min="11833" max="11986" width="9.140625" style="2"/>
    <col min="11987" max="11987" width="9.5703125" style="2" customWidth="1"/>
    <col min="11988" max="11988" width="50.28515625" style="2" customWidth="1"/>
    <col min="11989" max="11989" width="11.42578125" style="2" customWidth="1"/>
    <col min="11990" max="11991" width="8.140625" style="2" customWidth="1"/>
    <col min="11992" max="11992" width="11.28515625" style="2" customWidth="1"/>
    <col min="11993" max="11993" width="8.140625" style="2" customWidth="1"/>
    <col min="11994" max="11994" width="9.140625" style="2"/>
    <col min="11995" max="12000" width="0" style="2" hidden="1" customWidth="1"/>
    <col min="12001" max="12002" width="9.140625" style="2"/>
    <col min="12003" max="12003" width="10" style="2" customWidth="1"/>
    <col min="12004" max="12007" width="0" style="2" hidden="1" customWidth="1"/>
    <col min="12008" max="12009" width="9.140625" style="2"/>
    <col min="12010" max="12015" width="0" style="2" hidden="1" customWidth="1"/>
    <col min="12016" max="12017" width="9.140625" style="2"/>
    <col min="12018" max="12018" width="12.42578125" style="2" customWidth="1"/>
    <col min="12019" max="12022" width="0" style="2" hidden="1" customWidth="1"/>
    <col min="12023" max="12024" width="9.140625" style="2"/>
    <col min="12025" max="12030" width="0" style="2" hidden="1" customWidth="1"/>
    <col min="12031" max="12032" width="9.140625" style="2"/>
    <col min="12033" max="12033" width="12.5703125" style="2" customWidth="1"/>
    <col min="12034" max="12037" width="0" style="2" hidden="1" customWidth="1"/>
    <col min="12038" max="12038" width="9.140625" style="2"/>
    <col min="12039" max="12039" width="2.140625" style="2" customWidth="1"/>
    <col min="12040" max="12088" width="0" style="2" hidden="1" customWidth="1"/>
    <col min="12089" max="12242" width="9.140625" style="2"/>
    <col min="12243" max="12243" width="9.5703125" style="2" customWidth="1"/>
    <col min="12244" max="12244" width="50.28515625" style="2" customWidth="1"/>
    <col min="12245" max="12245" width="11.42578125" style="2" customWidth="1"/>
    <col min="12246" max="12247" width="8.140625" style="2" customWidth="1"/>
    <col min="12248" max="12248" width="11.28515625" style="2" customWidth="1"/>
    <col min="12249" max="12249" width="8.140625" style="2" customWidth="1"/>
    <col min="12250" max="12250" width="9.140625" style="2"/>
    <col min="12251" max="12256" width="0" style="2" hidden="1" customWidth="1"/>
    <col min="12257" max="12258" width="9.140625" style="2"/>
    <col min="12259" max="12259" width="10" style="2" customWidth="1"/>
    <col min="12260" max="12263" width="0" style="2" hidden="1" customWidth="1"/>
    <col min="12264" max="12265" width="9.140625" style="2"/>
    <col min="12266" max="12271" width="0" style="2" hidden="1" customWidth="1"/>
    <col min="12272" max="12273" width="9.140625" style="2"/>
    <col min="12274" max="12274" width="12.42578125" style="2" customWidth="1"/>
    <col min="12275" max="12278" width="0" style="2" hidden="1" customWidth="1"/>
    <col min="12279" max="12280" width="9.140625" style="2"/>
    <col min="12281" max="12286" width="0" style="2" hidden="1" customWidth="1"/>
    <col min="12287" max="12288" width="9.140625" style="2"/>
    <col min="12289" max="12289" width="12.5703125" style="2" customWidth="1"/>
    <col min="12290" max="12293" width="0" style="2" hidden="1" customWidth="1"/>
    <col min="12294" max="12294" width="9.140625" style="2"/>
    <col min="12295" max="12295" width="2.140625" style="2" customWidth="1"/>
    <col min="12296" max="12344" width="0" style="2" hidden="1" customWidth="1"/>
    <col min="12345" max="12498" width="9.140625" style="2"/>
    <col min="12499" max="12499" width="9.5703125" style="2" customWidth="1"/>
    <col min="12500" max="12500" width="50.28515625" style="2" customWidth="1"/>
    <col min="12501" max="12501" width="11.42578125" style="2" customWidth="1"/>
    <col min="12502" max="12503" width="8.140625" style="2" customWidth="1"/>
    <col min="12504" max="12504" width="11.28515625" style="2" customWidth="1"/>
    <col min="12505" max="12505" width="8.140625" style="2" customWidth="1"/>
    <col min="12506" max="12506" width="9.140625" style="2"/>
    <col min="12507" max="12512" width="0" style="2" hidden="1" customWidth="1"/>
    <col min="12513" max="12514" width="9.140625" style="2"/>
    <col min="12515" max="12515" width="10" style="2" customWidth="1"/>
    <col min="12516" max="12519" width="0" style="2" hidden="1" customWidth="1"/>
    <col min="12520" max="12521" width="9.140625" style="2"/>
    <col min="12522" max="12527" width="0" style="2" hidden="1" customWidth="1"/>
    <col min="12528" max="12529" width="9.140625" style="2"/>
    <col min="12530" max="12530" width="12.42578125" style="2" customWidth="1"/>
    <col min="12531" max="12534" width="0" style="2" hidden="1" customWidth="1"/>
    <col min="12535" max="12536" width="9.140625" style="2"/>
    <col min="12537" max="12542" width="0" style="2" hidden="1" customWidth="1"/>
    <col min="12543" max="12544" width="9.140625" style="2"/>
    <col min="12545" max="12545" width="12.5703125" style="2" customWidth="1"/>
    <col min="12546" max="12549" width="0" style="2" hidden="1" customWidth="1"/>
    <col min="12550" max="12550" width="9.140625" style="2"/>
    <col min="12551" max="12551" width="2.140625" style="2" customWidth="1"/>
    <col min="12552" max="12600" width="0" style="2" hidden="1" customWidth="1"/>
    <col min="12601" max="12754" width="9.140625" style="2"/>
    <col min="12755" max="12755" width="9.5703125" style="2" customWidth="1"/>
    <col min="12756" max="12756" width="50.28515625" style="2" customWidth="1"/>
    <col min="12757" max="12757" width="11.42578125" style="2" customWidth="1"/>
    <col min="12758" max="12759" width="8.140625" style="2" customWidth="1"/>
    <col min="12760" max="12760" width="11.28515625" style="2" customWidth="1"/>
    <col min="12761" max="12761" width="8.140625" style="2" customWidth="1"/>
    <col min="12762" max="12762" width="9.140625" style="2"/>
    <col min="12763" max="12768" width="0" style="2" hidden="1" customWidth="1"/>
    <col min="12769" max="12770" width="9.140625" style="2"/>
    <col min="12771" max="12771" width="10" style="2" customWidth="1"/>
    <col min="12772" max="12775" width="0" style="2" hidden="1" customWidth="1"/>
    <col min="12776" max="12777" width="9.140625" style="2"/>
    <col min="12778" max="12783" width="0" style="2" hidden="1" customWidth="1"/>
    <col min="12784" max="12785" width="9.140625" style="2"/>
    <col min="12786" max="12786" width="12.42578125" style="2" customWidth="1"/>
    <col min="12787" max="12790" width="0" style="2" hidden="1" customWidth="1"/>
    <col min="12791" max="12792" width="9.140625" style="2"/>
    <col min="12793" max="12798" width="0" style="2" hidden="1" customWidth="1"/>
    <col min="12799" max="12800" width="9.140625" style="2"/>
    <col min="12801" max="12801" width="12.5703125" style="2" customWidth="1"/>
    <col min="12802" max="12805" width="0" style="2" hidden="1" customWidth="1"/>
    <col min="12806" max="12806" width="9.140625" style="2"/>
    <col min="12807" max="12807" width="2.140625" style="2" customWidth="1"/>
    <col min="12808" max="12856" width="0" style="2" hidden="1" customWidth="1"/>
    <col min="12857" max="13010" width="9.140625" style="2"/>
    <col min="13011" max="13011" width="9.5703125" style="2" customWidth="1"/>
    <col min="13012" max="13012" width="50.28515625" style="2" customWidth="1"/>
    <col min="13013" max="13013" width="11.42578125" style="2" customWidth="1"/>
    <col min="13014" max="13015" width="8.140625" style="2" customWidth="1"/>
    <col min="13016" max="13016" width="11.28515625" style="2" customWidth="1"/>
    <col min="13017" max="13017" width="8.140625" style="2" customWidth="1"/>
    <col min="13018" max="13018" width="9.140625" style="2"/>
    <col min="13019" max="13024" width="0" style="2" hidden="1" customWidth="1"/>
    <col min="13025" max="13026" width="9.140625" style="2"/>
    <col min="13027" max="13027" width="10" style="2" customWidth="1"/>
    <col min="13028" max="13031" width="0" style="2" hidden="1" customWidth="1"/>
    <col min="13032" max="13033" width="9.140625" style="2"/>
    <col min="13034" max="13039" width="0" style="2" hidden="1" customWidth="1"/>
    <col min="13040" max="13041" width="9.140625" style="2"/>
    <col min="13042" max="13042" width="12.42578125" style="2" customWidth="1"/>
    <col min="13043" max="13046" width="0" style="2" hidden="1" customWidth="1"/>
    <col min="13047" max="13048" width="9.140625" style="2"/>
    <col min="13049" max="13054" width="0" style="2" hidden="1" customWidth="1"/>
    <col min="13055" max="13056" width="9.140625" style="2"/>
    <col min="13057" max="13057" width="12.5703125" style="2" customWidth="1"/>
    <col min="13058" max="13061" width="0" style="2" hidden="1" customWidth="1"/>
    <col min="13062" max="13062" width="9.140625" style="2"/>
    <col min="13063" max="13063" width="2.140625" style="2" customWidth="1"/>
    <col min="13064" max="13112" width="0" style="2" hidden="1" customWidth="1"/>
    <col min="13113" max="13266" width="9.140625" style="2"/>
    <col min="13267" max="13267" width="9.5703125" style="2" customWidth="1"/>
    <col min="13268" max="13268" width="50.28515625" style="2" customWidth="1"/>
    <col min="13269" max="13269" width="11.42578125" style="2" customWidth="1"/>
    <col min="13270" max="13271" width="8.140625" style="2" customWidth="1"/>
    <col min="13272" max="13272" width="11.28515625" style="2" customWidth="1"/>
    <col min="13273" max="13273" width="8.140625" style="2" customWidth="1"/>
    <col min="13274" max="13274" width="9.140625" style="2"/>
    <col min="13275" max="13280" width="0" style="2" hidden="1" customWidth="1"/>
    <col min="13281" max="13282" width="9.140625" style="2"/>
    <col min="13283" max="13283" width="10" style="2" customWidth="1"/>
    <col min="13284" max="13287" width="0" style="2" hidden="1" customWidth="1"/>
    <col min="13288" max="13289" width="9.140625" style="2"/>
    <col min="13290" max="13295" width="0" style="2" hidden="1" customWidth="1"/>
    <col min="13296" max="13297" width="9.140625" style="2"/>
    <col min="13298" max="13298" width="12.42578125" style="2" customWidth="1"/>
    <col min="13299" max="13302" width="0" style="2" hidden="1" customWidth="1"/>
    <col min="13303" max="13304" width="9.140625" style="2"/>
    <col min="13305" max="13310" width="0" style="2" hidden="1" customWidth="1"/>
    <col min="13311" max="13312" width="9.140625" style="2"/>
    <col min="13313" max="13313" width="12.5703125" style="2" customWidth="1"/>
    <col min="13314" max="13317" width="0" style="2" hidden="1" customWidth="1"/>
    <col min="13318" max="13318" width="9.140625" style="2"/>
    <col min="13319" max="13319" width="2.140625" style="2" customWidth="1"/>
    <col min="13320" max="13368" width="0" style="2" hidden="1" customWidth="1"/>
    <col min="13369" max="13522" width="9.140625" style="2"/>
    <col min="13523" max="13523" width="9.5703125" style="2" customWidth="1"/>
    <col min="13524" max="13524" width="50.28515625" style="2" customWidth="1"/>
    <col min="13525" max="13525" width="11.42578125" style="2" customWidth="1"/>
    <col min="13526" max="13527" width="8.140625" style="2" customWidth="1"/>
    <col min="13528" max="13528" width="11.28515625" style="2" customWidth="1"/>
    <col min="13529" max="13529" width="8.140625" style="2" customWidth="1"/>
    <col min="13530" max="13530" width="9.140625" style="2"/>
    <col min="13531" max="13536" width="0" style="2" hidden="1" customWidth="1"/>
    <col min="13537" max="13538" width="9.140625" style="2"/>
    <col min="13539" max="13539" width="10" style="2" customWidth="1"/>
    <col min="13540" max="13543" width="0" style="2" hidden="1" customWidth="1"/>
    <col min="13544" max="13545" width="9.140625" style="2"/>
    <col min="13546" max="13551" width="0" style="2" hidden="1" customWidth="1"/>
    <col min="13552" max="13553" width="9.140625" style="2"/>
    <col min="13554" max="13554" width="12.42578125" style="2" customWidth="1"/>
    <col min="13555" max="13558" width="0" style="2" hidden="1" customWidth="1"/>
    <col min="13559" max="13560" width="9.140625" style="2"/>
    <col min="13561" max="13566" width="0" style="2" hidden="1" customWidth="1"/>
    <col min="13567" max="13568" width="9.140625" style="2"/>
    <col min="13569" max="13569" width="12.5703125" style="2" customWidth="1"/>
    <col min="13570" max="13573" width="0" style="2" hidden="1" customWidth="1"/>
    <col min="13574" max="13574" width="9.140625" style="2"/>
    <col min="13575" max="13575" width="2.140625" style="2" customWidth="1"/>
    <col min="13576" max="13624" width="0" style="2" hidden="1" customWidth="1"/>
    <col min="13625" max="13778" width="9.140625" style="2"/>
    <col min="13779" max="13779" width="9.5703125" style="2" customWidth="1"/>
    <col min="13780" max="13780" width="50.28515625" style="2" customWidth="1"/>
    <col min="13781" max="13781" width="11.42578125" style="2" customWidth="1"/>
    <col min="13782" max="13783" width="8.140625" style="2" customWidth="1"/>
    <col min="13784" max="13784" width="11.28515625" style="2" customWidth="1"/>
    <col min="13785" max="13785" width="8.140625" style="2" customWidth="1"/>
    <col min="13786" max="13786" width="9.140625" style="2"/>
    <col min="13787" max="13792" width="0" style="2" hidden="1" customWidth="1"/>
    <col min="13793" max="13794" width="9.140625" style="2"/>
    <col min="13795" max="13795" width="10" style="2" customWidth="1"/>
    <col min="13796" max="13799" width="0" style="2" hidden="1" customWidth="1"/>
    <col min="13800" max="13801" width="9.140625" style="2"/>
    <col min="13802" max="13807" width="0" style="2" hidden="1" customWidth="1"/>
    <col min="13808" max="13809" width="9.140625" style="2"/>
    <col min="13810" max="13810" width="12.42578125" style="2" customWidth="1"/>
    <col min="13811" max="13814" width="0" style="2" hidden="1" customWidth="1"/>
    <col min="13815" max="13816" width="9.140625" style="2"/>
    <col min="13817" max="13822" width="0" style="2" hidden="1" customWidth="1"/>
    <col min="13823" max="13824" width="9.140625" style="2"/>
    <col min="13825" max="13825" width="12.5703125" style="2" customWidth="1"/>
    <col min="13826" max="13829" width="0" style="2" hidden="1" customWidth="1"/>
    <col min="13830" max="13830" width="9.140625" style="2"/>
    <col min="13831" max="13831" width="2.140625" style="2" customWidth="1"/>
    <col min="13832" max="13880" width="0" style="2" hidden="1" customWidth="1"/>
    <col min="13881" max="14034" width="9.140625" style="2"/>
    <col min="14035" max="14035" width="9.5703125" style="2" customWidth="1"/>
    <col min="14036" max="14036" width="50.28515625" style="2" customWidth="1"/>
    <col min="14037" max="14037" width="11.42578125" style="2" customWidth="1"/>
    <col min="14038" max="14039" width="8.140625" style="2" customWidth="1"/>
    <col min="14040" max="14040" width="11.28515625" style="2" customWidth="1"/>
    <col min="14041" max="14041" width="8.140625" style="2" customWidth="1"/>
    <col min="14042" max="14042" width="9.140625" style="2"/>
    <col min="14043" max="14048" width="0" style="2" hidden="1" customWidth="1"/>
    <col min="14049" max="14050" width="9.140625" style="2"/>
    <col min="14051" max="14051" width="10" style="2" customWidth="1"/>
    <col min="14052" max="14055" width="0" style="2" hidden="1" customWidth="1"/>
    <col min="14056" max="14057" width="9.140625" style="2"/>
    <col min="14058" max="14063" width="0" style="2" hidden="1" customWidth="1"/>
    <col min="14064" max="14065" width="9.140625" style="2"/>
    <col min="14066" max="14066" width="12.42578125" style="2" customWidth="1"/>
    <col min="14067" max="14070" width="0" style="2" hidden="1" customWidth="1"/>
    <col min="14071" max="14072" width="9.140625" style="2"/>
    <col min="14073" max="14078" width="0" style="2" hidden="1" customWidth="1"/>
    <col min="14079" max="14080" width="9.140625" style="2"/>
    <col min="14081" max="14081" width="12.5703125" style="2" customWidth="1"/>
    <col min="14082" max="14085" width="0" style="2" hidden="1" customWidth="1"/>
    <col min="14086" max="14086" width="9.140625" style="2"/>
    <col min="14087" max="14087" width="2.140625" style="2" customWidth="1"/>
    <col min="14088" max="14136" width="0" style="2" hidden="1" customWidth="1"/>
    <col min="14137" max="14290" width="9.140625" style="2"/>
    <col min="14291" max="14291" width="9.5703125" style="2" customWidth="1"/>
    <col min="14292" max="14292" width="50.28515625" style="2" customWidth="1"/>
    <col min="14293" max="14293" width="11.42578125" style="2" customWidth="1"/>
    <col min="14294" max="14295" width="8.140625" style="2" customWidth="1"/>
    <col min="14296" max="14296" width="11.28515625" style="2" customWidth="1"/>
    <col min="14297" max="14297" width="8.140625" style="2" customWidth="1"/>
    <col min="14298" max="14298" width="9.140625" style="2"/>
    <col min="14299" max="14304" width="0" style="2" hidden="1" customWidth="1"/>
    <col min="14305" max="14306" width="9.140625" style="2"/>
    <col min="14307" max="14307" width="10" style="2" customWidth="1"/>
    <col min="14308" max="14311" width="0" style="2" hidden="1" customWidth="1"/>
    <col min="14312" max="14313" width="9.140625" style="2"/>
    <col min="14314" max="14319" width="0" style="2" hidden="1" customWidth="1"/>
    <col min="14320" max="14321" width="9.140625" style="2"/>
    <col min="14322" max="14322" width="12.42578125" style="2" customWidth="1"/>
    <col min="14323" max="14326" width="0" style="2" hidden="1" customWidth="1"/>
    <col min="14327" max="14328" width="9.140625" style="2"/>
    <col min="14329" max="14334" width="0" style="2" hidden="1" customWidth="1"/>
    <col min="14335" max="14336" width="9.140625" style="2"/>
    <col min="14337" max="14337" width="12.5703125" style="2" customWidth="1"/>
    <col min="14338" max="14341" width="0" style="2" hidden="1" customWidth="1"/>
    <col min="14342" max="14342" width="9.140625" style="2"/>
    <col min="14343" max="14343" width="2.140625" style="2" customWidth="1"/>
    <col min="14344" max="14392" width="0" style="2" hidden="1" customWidth="1"/>
    <col min="14393" max="14546" width="9.140625" style="2"/>
    <col min="14547" max="14547" width="9.5703125" style="2" customWidth="1"/>
    <col min="14548" max="14548" width="50.28515625" style="2" customWidth="1"/>
    <col min="14549" max="14549" width="11.42578125" style="2" customWidth="1"/>
    <col min="14550" max="14551" width="8.140625" style="2" customWidth="1"/>
    <col min="14552" max="14552" width="11.28515625" style="2" customWidth="1"/>
    <col min="14553" max="14553" width="8.140625" style="2" customWidth="1"/>
    <col min="14554" max="14554" width="9.140625" style="2"/>
    <col min="14555" max="14560" width="0" style="2" hidden="1" customWidth="1"/>
    <col min="14561" max="14562" width="9.140625" style="2"/>
    <col min="14563" max="14563" width="10" style="2" customWidth="1"/>
    <col min="14564" max="14567" width="0" style="2" hidden="1" customWidth="1"/>
    <col min="14568" max="14569" width="9.140625" style="2"/>
    <col min="14570" max="14575" width="0" style="2" hidden="1" customWidth="1"/>
    <col min="14576" max="14577" width="9.140625" style="2"/>
    <col min="14578" max="14578" width="12.42578125" style="2" customWidth="1"/>
    <col min="14579" max="14582" width="0" style="2" hidden="1" customWidth="1"/>
    <col min="14583" max="14584" width="9.140625" style="2"/>
    <col min="14585" max="14590" width="0" style="2" hidden="1" customWidth="1"/>
    <col min="14591" max="14592" width="9.140625" style="2"/>
    <col min="14593" max="14593" width="12.5703125" style="2" customWidth="1"/>
    <col min="14594" max="14597" width="0" style="2" hidden="1" customWidth="1"/>
    <col min="14598" max="14598" width="9.140625" style="2"/>
    <col min="14599" max="14599" width="2.140625" style="2" customWidth="1"/>
    <col min="14600" max="14648" width="0" style="2" hidden="1" customWidth="1"/>
    <col min="14649" max="14802" width="9.140625" style="2"/>
    <col min="14803" max="14803" width="9.5703125" style="2" customWidth="1"/>
    <col min="14804" max="14804" width="50.28515625" style="2" customWidth="1"/>
    <col min="14805" max="14805" width="11.42578125" style="2" customWidth="1"/>
    <col min="14806" max="14807" width="8.140625" style="2" customWidth="1"/>
    <col min="14808" max="14808" width="11.28515625" style="2" customWidth="1"/>
    <col min="14809" max="14809" width="8.140625" style="2" customWidth="1"/>
    <col min="14810" max="14810" width="9.140625" style="2"/>
    <col min="14811" max="14816" width="0" style="2" hidden="1" customWidth="1"/>
    <col min="14817" max="14818" width="9.140625" style="2"/>
    <col min="14819" max="14819" width="10" style="2" customWidth="1"/>
    <col min="14820" max="14823" width="0" style="2" hidden="1" customWidth="1"/>
    <col min="14824" max="14825" width="9.140625" style="2"/>
    <col min="14826" max="14831" width="0" style="2" hidden="1" customWidth="1"/>
    <col min="14832" max="14833" width="9.140625" style="2"/>
    <col min="14834" max="14834" width="12.42578125" style="2" customWidth="1"/>
    <col min="14835" max="14838" width="0" style="2" hidden="1" customWidth="1"/>
    <col min="14839" max="14840" width="9.140625" style="2"/>
    <col min="14841" max="14846" width="0" style="2" hidden="1" customWidth="1"/>
    <col min="14847" max="14848" width="9.140625" style="2"/>
    <col min="14849" max="14849" width="12.5703125" style="2" customWidth="1"/>
    <col min="14850" max="14853" width="0" style="2" hidden="1" customWidth="1"/>
    <col min="14854" max="14854" width="9.140625" style="2"/>
    <col min="14855" max="14855" width="2.140625" style="2" customWidth="1"/>
    <col min="14856" max="14904" width="0" style="2" hidden="1" customWidth="1"/>
    <col min="14905" max="15058" width="9.140625" style="2"/>
    <col min="15059" max="15059" width="9.5703125" style="2" customWidth="1"/>
    <col min="15060" max="15060" width="50.28515625" style="2" customWidth="1"/>
    <col min="15061" max="15061" width="11.42578125" style="2" customWidth="1"/>
    <col min="15062" max="15063" width="8.140625" style="2" customWidth="1"/>
    <col min="15064" max="15064" width="11.28515625" style="2" customWidth="1"/>
    <col min="15065" max="15065" width="8.140625" style="2" customWidth="1"/>
    <col min="15066" max="15066" width="9.140625" style="2"/>
    <col min="15067" max="15072" width="0" style="2" hidden="1" customWidth="1"/>
    <col min="15073" max="15074" width="9.140625" style="2"/>
    <col min="15075" max="15075" width="10" style="2" customWidth="1"/>
    <col min="15076" max="15079" width="0" style="2" hidden="1" customWidth="1"/>
    <col min="15080" max="15081" width="9.140625" style="2"/>
    <col min="15082" max="15087" width="0" style="2" hidden="1" customWidth="1"/>
    <col min="15088" max="15089" width="9.140625" style="2"/>
    <col min="15090" max="15090" width="12.42578125" style="2" customWidth="1"/>
    <col min="15091" max="15094" width="0" style="2" hidden="1" customWidth="1"/>
    <col min="15095" max="15096" width="9.140625" style="2"/>
    <col min="15097" max="15102" width="0" style="2" hidden="1" customWidth="1"/>
    <col min="15103" max="15104" width="9.140625" style="2"/>
    <col min="15105" max="15105" width="12.5703125" style="2" customWidth="1"/>
    <col min="15106" max="15109" width="0" style="2" hidden="1" customWidth="1"/>
    <col min="15110" max="15110" width="9.140625" style="2"/>
    <col min="15111" max="15111" width="2.140625" style="2" customWidth="1"/>
    <col min="15112" max="15160" width="0" style="2" hidden="1" customWidth="1"/>
    <col min="15161" max="15314" width="9.140625" style="2"/>
    <col min="15315" max="15315" width="9.5703125" style="2" customWidth="1"/>
    <col min="15316" max="15316" width="50.28515625" style="2" customWidth="1"/>
    <col min="15317" max="15317" width="11.42578125" style="2" customWidth="1"/>
    <col min="15318" max="15319" width="8.140625" style="2" customWidth="1"/>
    <col min="15320" max="15320" width="11.28515625" style="2" customWidth="1"/>
    <col min="15321" max="15321" width="8.140625" style="2" customWidth="1"/>
    <col min="15322" max="15322" width="9.140625" style="2"/>
    <col min="15323" max="15328" width="0" style="2" hidden="1" customWidth="1"/>
    <col min="15329" max="15330" width="9.140625" style="2"/>
    <col min="15331" max="15331" width="10" style="2" customWidth="1"/>
    <col min="15332" max="15335" width="0" style="2" hidden="1" customWidth="1"/>
    <col min="15336" max="15337" width="9.140625" style="2"/>
    <col min="15338" max="15343" width="0" style="2" hidden="1" customWidth="1"/>
    <col min="15344" max="15345" width="9.140625" style="2"/>
    <col min="15346" max="15346" width="12.42578125" style="2" customWidth="1"/>
    <col min="15347" max="15350" width="0" style="2" hidden="1" customWidth="1"/>
    <col min="15351" max="15352" width="9.140625" style="2"/>
    <col min="15353" max="15358" width="0" style="2" hidden="1" customWidth="1"/>
    <col min="15359" max="15360" width="9.140625" style="2"/>
    <col min="15361" max="15361" width="12.5703125" style="2" customWidth="1"/>
    <col min="15362" max="15365" width="0" style="2" hidden="1" customWidth="1"/>
    <col min="15366" max="15366" width="9.140625" style="2"/>
    <col min="15367" max="15367" width="2.140625" style="2" customWidth="1"/>
    <col min="15368" max="15416" width="0" style="2" hidden="1" customWidth="1"/>
    <col min="15417" max="15570" width="9.140625" style="2"/>
    <col min="15571" max="15571" width="9.5703125" style="2" customWidth="1"/>
    <col min="15572" max="15572" width="50.28515625" style="2" customWidth="1"/>
    <col min="15573" max="15573" width="11.42578125" style="2" customWidth="1"/>
    <col min="15574" max="15575" width="8.140625" style="2" customWidth="1"/>
    <col min="15576" max="15576" width="11.28515625" style="2" customWidth="1"/>
    <col min="15577" max="15577" width="8.140625" style="2" customWidth="1"/>
    <col min="15578" max="15578" width="9.140625" style="2"/>
    <col min="15579" max="15584" width="0" style="2" hidden="1" customWidth="1"/>
    <col min="15585" max="15586" width="9.140625" style="2"/>
    <col min="15587" max="15587" width="10" style="2" customWidth="1"/>
    <col min="15588" max="15591" width="0" style="2" hidden="1" customWidth="1"/>
    <col min="15592" max="15593" width="9.140625" style="2"/>
    <col min="15594" max="15599" width="0" style="2" hidden="1" customWidth="1"/>
    <col min="15600" max="15601" width="9.140625" style="2"/>
    <col min="15602" max="15602" width="12.42578125" style="2" customWidth="1"/>
    <col min="15603" max="15606" width="0" style="2" hidden="1" customWidth="1"/>
    <col min="15607" max="15608" width="9.140625" style="2"/>
    <col min="15609" max="15614" width="0" style="2" hidden="1" customWidth="1"/>
    <col min="15615" max="15616" width="9.140625" style="2"/>
    <col min="15617" max="15617" width="12.5703125" style="2" customWidth="1"/>
    <col min="15618" max="15621" width="0" style="2" hidden="1" customWidth="1"/>
    <col min="15622" max="15622" width="9.140625" style="2"/>
    <col min="15623" max="15623" width="2.140625" style="2" customWidth="1"/>
    <col min="15624" max="15672" width="0" style="2" hidden="1" customWidth="1"/>
    <col min="15673" max="15826" width="9.140625" style="2"/>
    <col min="15827" max="15827" width="9.5703125" style="2" customWidth="1"/>
    <col min="15828" max="15828" width="50.28515625" style="2" customWidth="1"/>
    <col min="15829" max="15829" width="11.42578125" style="2" customWidth="1"/>
    <col min="15830" max="15831" width="8.140625" style="2" customWidth="1"/>
    <col min="15832" max="15832" width="11.28515625" style="2" customWidth="1"/>
    <col min="15833" max="15833" width="8.140625" style="2" customWidth="1"/>
    <col min="15834" max="15834" width="9.140625" style="2"/>
    <col min="15835" max="15840" width="0" style="2" hidden="1" customWidth="1"/>
    <col min="15841" max="15842" width="9.140625" style="2"/>
    <col min="15843" max="15843" width="10" style="2" customWidth="1"/>
    <col min="15844" max="15847" width="0" style="2" hidden="1" customWidth="1"/>
    <col min="15848" max="15849" width="9.140625" style="2"/>
    <col min="15850" max="15855" width="0" style="2" hidden="1" customWidth="1"/>
    <col min="15856" max="15857" width="9.140625" style="2"/>
    <col min="15858" max="15858" width="12.42578125" style="2" customWidth="1"/>
    <col min="15859" max="15862" width="0" style="2" hidden="1" customWidth="1"/>
    <col min="15863" max="15864" width="9.140625" style="2"/>
    <col min="15865" max="15870" width="0" style="2" hidden="1" customWidth="1"/>
    <col min="15871" max="15872" width="9.140625" style="2"/>
    <col min="15873" max="15873" width="12.5703125" style="2" customWidth="1"/>
    <col min="15874" max="15877" width="0" style="2" hidden="1" customWidth="1"/>
    <col min="15878" max="15878" width="9.140625" style="2"/>
    <col min="15879" max="15879" width="2.140625" style="2" customWidth="1"/>
    <col min="15880" max="15928" width="0" style="2" hidden="1" customWidth="1"/>
    <col min="15929" max="16082" width="9.140625" style="2"/>
    <col min="16083" max="16083" width="9.5703125" style="2" customWidth="1"/>
    <col min="16084" max="16084" width="50.28515625" style="2" customWidth="1"/>
    <col min="16085" max="16085" width="11.42578125" style="2" customWidth="1"/>
    <col min="16086" max="16087" width="8.140625" style="2" customWidth="1"/>
    <col min="16088" max="16088" width="11.28515625" style="2" customWidth="1"/>
    <col min="16089" max="16089" width="8.140625" style="2" customWidth="1"/>
    <col min="16090" max="16090" width="9.140625" style="2"/>
    <col min="16091" max="16096" width="0" style="2" hidden="1" customWidth="1"/>
    <col min="16097" max="16098" width="9.140625" style="2"/>
    <col min="16099" max="16099" width="10" style="2" customWidth="1"/>
    <col min="16100" max="16103" width="0" style="2" hidden="1" customWidth="1"/>
    <col min="16104" max="16105" width="9.140625" style="2"/>
    <col min="16106" max="16111" width="0" style="2" hidden="1" customWidth="1"/>
    <col min="16112" max="16113" width="9.140625" style="2"/>
    <col min="16114" max="16114" width="12.42578125" style="2" customWidth="1"/>
    <col min="16115" max="16118" width="0" style="2" hidden="1" customWidth="1"/>
    <col min="16119" max="16120" width="9.140625" style="2"/>
    <col min="16121" max="16126" width="0" style="2" hidden="1" customWidth="1"/>
    <col min="16127" max="16128" width="9.140625" style="2"/>
    <col min="16129" max="16129" width="12.5703125" style="2" customWidth="1"/>
    <col min="16130" max="16133" width="0" style="2" hidden="1" customWidth="1"/>
    <col min="16134" max="16134" width="9.140625" style="2"/>
    <col min="16135" max="16135" width="2.140625" style="2" customWidth="1"/>
    <col min="16136" max="16184" width="0" style="2" hidden="1" customWidth="1"/>
    <col min="16185" max="16384" width="9.140625" style="2"/>
  </cols>
  <sheetData>
    <row r="1" spans="1:136" x14ac:dyDescent="0.25">
      <c r="A1" s="6" t="s">
        <v>11</v>
      </c>
    </row>
    <row r="2" spans="1:136" x14ac:dyDescent="0.25">
      <c r="A2" s="6" t="s">
        <v>37</v>
      </c>
      <c r="B2" s="8"/>
    </row>
    <row r="3" spans="1:136" hidden="1" x14ac:dyDescent="0.25">
      <c r="A3" s="6" t="s">
        <v>38</v>
      </c>
      <c r="B3" s="8"/>
    </row>
    <row r="4" spans="1:136" x14ac:dyDescent="0.25">
      <c r="A4" s="6" t="s">
        <v>80</v>
      </c>
      <c r="B4" s="8"/>
    </row>
    <row r="5" spans="1:136" x14ac:dyDescent="0.25">
      <c r="A5" s="6" t="s">
        <v>13</v>
      </c>
      <c r="B5" s="8"/>
    </row>
    <row r="6" spans="1:136" hidden="1" x14ac:dyDescent="0.25">
      <c r="A6" s="6" t="s">
        <v>71</v>
      </c>
      <c r="B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AT6" s="2"/>
      <c r="AU6" s="18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X6" s="18"/>
      <c r="CN6" s="18"/>
      <c r="DC6" s="18"/>
      <c r="DQ6" s="18"/>
      <c r="EF6" s="18"/>
    </row>
    <row r="7" spans="1:136" ht="18.75" hidden="1" customHeight="1" x14ac:dyDescent="0.25">
      <c r="A7" s="193" t="s">
        <v>5</v>
      </c>
      <c r="B7" s="196" t="s">
        <v>0</v>
      </c>
      <c r="C7" s="199" t="s">
        <v>16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1"/>
    </row>
    <row r="8" spans="1:136" ht="15.75" hidden="1" customHeight="1" x14ac:dyDescent="0.25">
      <c r="A8" s="194"/>
      <c r="B8" s="197"/>
      <c r="C8" s="202" t="s">
        <v>9</v>
      </c>
      <c r="D8" s="205" t="s">
        <v>17</v>
      </c>
      <c r="E8" s="205"/>
      <c r="F8" s="205"/>
      <c r="G8" s="206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</row>
    <row r="9" spans="1:136" hidden="1" x14ac:dyDescent="0.25">
      <c r="A9" s="194"/>
      <c r="B9" s="197"/>
      <c r="C9" s="203"/>
      <c r="D9" s="206"/>
      <c r="E9" s="206"/>
      <c r="F9" s="206"/>
      <c r="G9" s="206"/>
      <c r="H9" s="213" t="s">
        <v>1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205"/>
      <c r="X9" s="214"/>
      <c r="Y9" s="213" t="s">
        <v>2</v>
      </c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205"/>
      <c r="AO9" s="214"/>
      <c r="AP9" s="190" t="s">
        <v>3</v>
      </c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205"/>
      <c r="BF9" s="189"/>
    </row>
    <row r="10" spans="1:136" ht="37.5" hidden="1" customHeight="1" x14ac:dyDescent="0.25">
      <c r="A10" s="194"/>
      <c r="B10" s="197"/>
      <c r="C10" s="203"/>
      <c r="D10" s="209" t="s">
        <v>26</v>
      </c>
      <c r="E10" s="210" t="s">
        <v>19</v>
      </c>
      <c r="F10" s="211"/>
      <c r="G10" s="212" t="s">
        <v>27</v>
      </c>
      <c r="H10" s="191" t="s">
        <v>15</v>
      </c>
      <c r="I10" s="191"/>
      <c r="J10" s="192"/>
      <c r="K10" s="192"/>
      <c r="L10" s="192"/>
      <c r="M10" s="192"/>
      <c r="N10" s="192"/>
      <c r="O10" s="192"/>
      <c r="P10" s="191" t="s">
        <v>19</v>
      </c>
      <c r="Q10" s="192"/>
      <c r="R10" s="192"/>
      <c r="S10" s="192"/>
      <c r="T10" s="192"/>
      <c r="U10" s="192"/>
      <c r="V10" s="192"/>
      <c r="W10" s="192"/>
      <c r="X10" s="192"/>
      <c r="Y10" s="191" t="s">
        <v>15</v>
      </c>
      <c r="Z10" s="191"/>
      <c r="AA10" s="192"/>
      <c r="AB10" s="192"/>
      <c r="AC10" s="192"/>
      <c r="AD10" s="192"/>
      <c r="AE10" s="192"/>
      <c r="AF10" s="192"/>
      <c r="AG10" s="191" t="s">
        <v>19</v>
      </c>
      <c r="AH10" s="192"/>
      <c r="AI10" s="192"/>
      <c r="AJ10" s="192"/>
      <c r="AK10" s="192"/>
      <c r="AL10" s="192"/>
      <c r="AM10" s="192"/>
      <c r="AN10" s="192"/>
      <c r="AO10" s="192"/>
      <c r="AP10" s="191" t="s">
        <v>15</v>
      </c>
      <c r="AQ10" s="191"/>
      <c r="AR10" s="192"/>
      <c r="AS10" s="192"/>
      <c r="AT10" s="192"/>
      <c r="AU10" s="192"/>
      <c r="AV10" s="192"/>
      <c r="AW10" s="192"/>
      <c r="AX10" s="191" t="s">
        <v>19</v>
      </c>
      <c r="AY10" s="192"/>
      <c r="AZ10" s="192"/>
      <c r="BA10" s="192"/>
      <c r="BB10" s="192"/>
      <c r="BC10" s="192"/>
      <c r="BD10" s="192"/>
      <c r="BE10" s="192"/>
      <c r="BF10" s="192"/>
    </row>
    <row r="11" spans="1:136" ht="37.5" hidden="1" customHeight="1" outlineLevel="1" x14ac:dyDescent="0.25">
      <c r="A11" s="194"/>
      <c r="B11" s="197"/>
      <c r="C11" s="203"/>
      <c r="D11" s="209"/>
      <c r="E11" s="240" t="s">
        <v>24</v>
      </c>
      <c r="F11" s="240" t="s">
        <v>25</v>
      </c>
      <c r="G11" s="209"/>
      <c r="H11" s="189" t="s">
        <v>22</v>
      </c>
      <c r="I11" s="190"/>
      <c r="J11" s="189" t="s">
        <v>20</v>
      </c>
      <c r="K11" s="190"/>
      <c r="L11" s="189" t="s">
        <v>21</v>
      </c>
      <c r="M11" s="190"/>
      <c r="N11" s="189" t="s">
        <v>17</v>
      </c>
      <c r="O11" s="237"/>
      <c r="P11" s="29" t="s">
        <v>22</v>
      </c>
      <c r="Q11" s="189" t="s">
        <v>23</v>
      </c>
      <c r="R11" s="190"/>
      <c r="S11" s="189" t="s">
        <v>20</v>
      </c>
      <c r="T11" s="190"/>
      <c r="U11" s="189" t="s">
        <v>21</v>
      </c>
      <c r="V11" s="190"/>
      <c r="W11" s="189" t="s">
        <v>17</v>
      </c>
      <c r="X11" s="237"/>
      <c r="Y11" s="238" t="s">
        <v>22</v>
      </c>
      <c r="Z11" s="190"/>
      <c r="AA11" s="189" t="s">
        <v>20</v>
      </c>
      <c r="AB11" s="190"/>
      <c r="AC11" s="189" t="s">
        <v>21</v>
      </c>
      <c r="AD11" s="190"/>
      <c r="AE11" s="189" t="s">
        <v>17</v>
      </c>
      <c r="AF11" s="237"/>
      <c r="AG11" s="29" t="s">
        <v>22</v>
      </c>
      <c r="AH11" s="189" t="s">
        <v>23</v>
      </c>
      <c r="AI11" s="190"/>
      <c r="AJ11" s="189" t="s">
        <v>20</v>
      </c>
      <c r="AK11" s="190"/>
      <c r="AL11" s="189" t="s">
        <v>21</v>
      </c>
      <c r="AM11" s="190"/>
      <c r="AN11" s="189" t="s">
        <v>17</v>
      </c>
      <c r="AO11" s="237"/>
      <c r="AP11" s="238" t="s">
        <v>22</v>
      </c>
      <c r="AQ11" s="190"/>
      <c r="AR11" s="189" t="s">
        <v>20</v>
      </c>
      <c r="AS11" s="190"/>
      <c r="AT11" s="189" t="s">
        <v>21</v>
      </c>
      <c r="AU11" s="190"/>
      <c r="AV11" s="189" t="s">
        <v>17</v>
      </c>
      <c r="AW11" s="237"/>
      <c r="AX11" s="29" t="s">
        <v>22</v>
      </c>
      <c r="AY11" s="189" t="s">
        <v>23</v>
      </c>
      <c r="AZ11" s="190"/>
      <c r="BA11" s="189" t="s">
        <v>20</v>
      </c>
      <c r="BB11" s="190"/>
      <c r="BC11" s="189" t="s">
        <v>21</v>
      </c>
      <c r="BD11" s="190"/>
      <c r="BE11" s="189" t="s">
        <v>17</v>
      </c>
      <c r="BF11" s="237"/>
    </row>
    <row r="12" spans="1:136" ht="36.75" hidden="1" customHeight="1" collapsed="1" x14ac:dyDescent="0.25">
      <c r="A12" s="195"/>
      <c r="B12" s="198"/>
      <c r="C12" s="204"/>
      <c r="D12" s="206"/>
      <c r="E12" s="207"/>
      <c r="F12" s="207"/>
      <c r="G12" s="209"/>
      <c r="H12" s="30" t="s">
        <v>14</v>
      </c>
      <c r="I12" s="11" t="s">
        <v>18</v>
      </c>
      <c r="J12" s="29" t="s">
        <v>14</v>
      </c>
      <c r="K12" s="11" t="s">
        <v>18</v>
      </c>
      <c r="L12" s="29" t="s">
        <v>14</v>
      </c>
      <c r="M12" s="11" t="s">
        <v>18</v>
      </c>
      <c r="N12" s="29" t="s">
        <v>14</v>
      </c>
      <c r="O12" s="20" t="s">
        <v>18</v>
      </c>
      <c r="P12" s="29" t="s">
        <v>24</v>
      </c>
      <c r="Q12" s="29" t="s">
        <v>25</v>
      </c>
      <c r="R12" s="11" t="s">
        <v>18</v>
      </c>
      <c r="S12" s="11"/>
      <c r="T12" s="11"/>
      <c r="U12" s="29" t="s">
        <v>14</v>
      </c>
      <c r="V12" s="11" t="s">
        <v>18</v>
      </c>
      <c r="W12" s="29" t="s">
        <v>14</v>
      </c>
      <c r="X12" s="11" t="s">
        <v>18</v>
      </c>
      <c r="Y12" s="30" t="s">
        <v>14</v>
      </c>
      <c r="Z12" s="11" t="s">
        <v>18</v>
      </c>
      <c r="AA12" s="29" t="s">
        <v>14</v>
      </c>
      <c r="AB12" s="11" t="s">
        <v>18</v>
      </c>
      <c r="AC12" s="29" t="s">
        <v>14</v>
      </c>
      <c r="AD12" s="11" t="s">
        <v>18</v>
      </c>
      <c r="AE12" s="29" t="s">
        <v>14</v>
      </c>
      <c r="AF12" s="20" t="s">
        <v>18</v>
      </c>
      <c r="AG12" s="29" t="s">
        <v>24</v>
      </c>
      <c r="AH12" s="29" t="s">
        <v>25</v>
      </c>
      <c r="AI12" s="11" t="s">
        <v>18</v>
      </c>
      <c r="AJ12" s="11"/>
      <c r="AK12" s="11"/>
      <c r="AL12" s="29" t="s">
        <v>14</v>
      </c>
      <c r="AM12" s="11" t="s">
        <v>18</v>
      </c>
      <c r="AN12" s="29" t="s">
        <v>14</v>
      </c>
      <c r="AO12" s="11" t="s">
        <v>18</v>
      </c>
      <c r="AP12" s="30" t="s">
        <v>14</v>
      </c>
      <c r="AQ12" s="11" t="s">
        <v>18</v>
      </c>
      <c r="AR12" s="29" t="s">
        <v>14</v>
      </c>
      <c r="AS12" s="11" t="s">
        <v>18</v>
      </c>
      <c r="AT12" s="29" t="s">
        <v>14</v>
      </c>
      <c r="AU12" s="11" t="s">
        <v>18</v>
      </c>
      <c r="AV12" s="29" t="s">
        <v>14</v>
      </c>
      <c r="AW12" s="20" t="s">
        <v>18</v>
      </c>
      <c r="AX12" s="29" t="s">
        <v>24</v>
      </c>
      <c r="AY12" s="29" t="s">
        <v>25</v>
      </c>
      <c r="AZ12" s="11" t="s">
        <v>18</v>
      </c>
      <c r="BA12" s="11"/>
      <c r="BB12" s="11"/>
      <c r="BC12" s="29" t="s">
        <v>14</v>
      </c>
      <c r="BD12" s="11" t="s">
        <v>18</v>
      </c>
      <c r="BE12" s="29" t="s">
        <v>14</v>
      </c>
      <c r="BF12" s="11" t="s">
        <v>18</v>
      </c>
    </row>
    <row r="13" spans="1:136" ht="17.25" hidden="1" customHeight="1" x14ac:dyDescent="0.25">
      <c r="A13" s="218" t="s">
        <v>8</v>
      </c>
      <c r="B13" s="219"/>
      <c r="C13" s="220"/>
      <c r="D13" s="1">
        <v>735</v>
      </c>
      <c r="E13" s="1">
        <v>630</v>
      </c>
      <c r="F13" s="1">
        <v>15</v>
      </c>
      <c r="G13" s="21">
        <v>136</v>
      </c>
      <c r="H13" s="22">
        <v>135</v>
      </c>
      <c r="I13" s="23">
        <v>5.3999999999999995</v>
      </c>
      <c r="J13" s="24">
        <v>67.5</v>
      </c>
      <c r="K13" s="23">
        <v>2.6999999999999997</v>
      </c>
      <c r="L13" s="25">
        <v>247.5</v>
      </c>
      <c r="M13" s="23">
        <v>9.9</v>
      </c>
      <c r="N13" s="25">
        <v>450</v>
      </c>
      <c r="O13" s="28">
        <v>18</v>
      </c>
      <c r="P13" s="26">
        <v>120</v>
      </c>
      <c r="Q13" s="27">
        <v>0</v>
      </c>
      <c r="R13" s="23">
        <v>4.8</v>
      </c>
      <c r="S13" s="23"/>
      <c r="T13" s="23"/>
      <c r="U13" s="25">
        <v>180</v>
      </c>
      <c r="V13" s="23">
        <v>7.1999999999999993</v>
      </c>
      <c r="W13" s="25">
        <v>300</v>
      </c>
      <c r="X13" s="28">
        <v>12</v>
      </c>
      <c r="Y13" s="22"/>
      <c r="Z13" s="23">
        <v>6</v>
      </c>
      <c r="AA13" s="24">
        <v>75</v>
      </c>
      <c r="AB13" s="23">
        <v>3</v>
      </c>
      <c r="AC13" s="25">
        <v>150</v>
      </c>
      <c r="AD13" s="23">
        <v>6</v>
      </c>
      <c r="AE13" s="25">
        <v>375</v>
      </c>
      <c r="AF13" s="28">
        <v>15</v>
      </c>
      <c r="AG13" s="26">
        <v>195</v>
      </c>
      <c r="AH13" s="27">
        <v>0</v>
      </c>
      <c r="AI13" s="23">
        <v>7.6000000000000005</v>
      </c>
      <c r="AJ13" s="23"/>
      <c r="AK13" s="23"/>
      <c r="AL13" s="25">
        <v>185</v>
      </c>
      <c r="AM13" s="23">
        <v>7.3999999999999995</v>
      </c>
      <c r="AN13" s="25">
        <v>380</v>
      </c>
      <c r="AO13" s="28">
        <v>15</v>
      </c>
      <c r="AP13" s="22">
        <v>150</v>
      </c>
      <c r="AQ13" s="23">
        <v>6</v>
      </c>
      <c r="AR13" s="24">
        <v>75</v>
      </c>
      <c r="AS13" s="23">
        <v>3</v>
      </c>
      <c r="AT13" s="25">
        <v>225</v>
      </c>
      <c r="AU13" s="23">
        <v>9</v>
      </c>
      <c r="AV13" s="25">
        <v>450</v>
      </c>
      <c r="AW13" s="28">
        <v>18</v>
      </c>
      <c r="AX13" s="26">
        <v>150</v>
      </c>
      <c r="AY13" s="27">
        <v>0</v>
      </c>
      <c r="AZ13" s="23">
        <v>6</v>
      </c>
      <c r="BA13" s="23"/>
      <c r="BB13" s="23"/>
      <c r="BC13" s="25">
        <v>140</v>
      </c>
      <c r="BD13" s="23">
        <v>5.9999999999999991</v>
      </c>
      <c r="BE13" s="25">
        <v>290</v>
      </c>
      <c r="BF13" s="28">
        <v>12</v>
      </c>
    </row>
    <row r="14" spans="1:136" ht="15.75" hidden="1" customHeight="1" x14ac:dyDescent="0.25">
      <c r="A14" s="5" t="s">
        <v>4</v>
      </c>
      <c r="B14" s="221" t="s">
        <v>39</v>
      </c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</row>
    <row r="15" spans="1:136" hidden="1" x14ac:dyDescent="0.25">
      <c r="A15" s="4">
        <v>33</v>
      </c>
      <c r="B15" s="3" t="s">
        <v>7</v>
      </c>
      <c r="C15" s="16" t="s">
        <v>12</v>
      </c>
      <c r="D15" s="17">
        <f>SUM(H15,Y15,AP15)</f>
        <v>0</v>
      </c>
      <c r="E15" s="17">
        <f t="shared" ref="E15:E24" si="0">SUM(P15,AG15,AX15)</f>
        <v>60</v>
      </c>
      <c r="F15" s="17">
        <f t="shared" ref="F15:F24" si="1">SUM(Q15,AH15,AY15)</f>
        <v>0</v>
      </c>
      <c r="G15" s="13">
        <f>SUM(O15,X15,AF15,AO15,AW15,BF15)</f>
        <v>10</v>
      </c>
      <c r="H15" s="29"/>
      <c r="I15" s="12" t="str">
        <f t="shared" ref="I15:I23" si="2">IF(O15&gt;0,H15/25,"")</f>
        <v/>
      </c>
      <c r="J15" s="19" t="str">
        <f t="shared" ref="J15:J23" si="3">IF(O15&gt;0,H15/2,"")</f>
        <v/>
      </c>
      <c r="K15" s="12" t="str">
        <f t="shared" ref="K15:K23" si="4">IF(O15&gt;0,J15/25,"")</f>
        <v/>
      </c>
      <c r="L15" s="16" t="str">
        <f t="shared" ref="L15:L23" si="5">IF(O15&gt;0,N15-H15-J15,"")</f>
        <v/>
      </c>
      <c r="M15" s="12" t="str">
        <f t="shared" ref="M15:M23" si="6">IF(O15&gt;0,L15/25,"")</f>
        <v/>
      </c>
      <c r="N15" s="16" t="str">
        <f t="shared" ref="N15:N23" si="7">IF(O15&gt;0,O15*25,"")</f>
        <v/>
      </c>
      <c r="O15" s="13"/>
      <c r="P15" s="41">
        <v>15</v>
      </c>
      <c r="Q15" s="10"/>
      <c r="R15" s="12">
        <f t="shared" ref="R15:R23" si="8">IF(X15&gt;0,SUM(P15:Q15)/25,"")</f>
        <v>0.6</v>
      </c>
      <c r="S15" s="12"/>
      <c r="T15" s="12"/>
      <c r="U15" s="16">
        <f t="shared" ref="U15:U23" si="9">IF(X15&gt;0,W15-P15-Q15,"")</f>
        <v>10</v>
      </c>
      <c r="V15" s="12">
        <f t="shared" ref="V15:V23" si="10">IF(X15&gt;0,U15/25,"")</f>
        <v>0.4</v>
      </c>
      <c r="W15" s="16">
        <f t="shared" ref="W15:W23" si="11">IF(X15&gt;0,X15*25,"")</f>
        <v>25</v>
      </c>
      <c r="X15" s="13">
        <v>1</v>
      </c>
      <c r="Y15" s="29"/>
      <c r="Z15" s="12" t="str">
        <f t="shared" ref="Z15:Z23" si="12">IF(AF15&gt;0,Y15/25,"")</f>
        <v/>
      </c>
      <c r="AA15" s="19" t="str">
        <f t="shared" ref="AA15:AA23" si="13">IF(AF15&gt;0,Y15/2,"")</f>
        <v/>
      </c>
      <c r="AB15" s="12" t="str">
        <f t="shared" ref="AB15:AB23" si="14">IF(AF15&gt;0,AA15/25,"")</f>
        <v/>
      </c>
      <c r="AC15" s="16" t="str">
        <f t="shared" ref="AC15:AC23" si="15">IF(AF15&gt;0,AE15-Y15-AA15,"")</f>
        <v/>
      </c>
      <c r="AD15" s="12" t="str">
        <f t="shared" ref="AD15:AD23" si="16">IF(AF15&gt;0,AC15/25,"")</f>
        <v/>
      </c>
      <c r="AE15" s="16" t="str">
        <f t="shared" ref="AE15:AE23" si="17">IF(AF15&gt;0,AF15*25,"")</f>
        <v/>
      </c>
      <c r="AF15" s="13"/>
      <c r="AG15" s="29">
        <v>15</v>
      </c>
      <c r="AH15" s="10"/>
      <c r="AI15" s="12">
        <f t="shared" ref="AI15:AI23" si="18">IF(AO15&gt;0,SUM(AG15:AH15)/25,"")</f>
        <v>0.6</v>
      </c>
      <c r="AJ15" s="12"/>
      <c r="AK15" s="12"/>
      <c r="AL15" s="16">
        <f t="shared" ref="AL15:AL23" si="19">IF(AO15&gt;0,AN15-AG15-AH15,"")</f>
        <v>10</v>
      </c>
      <c r="AM15" s="12">
        <f t="shared" ref="AM15:AM23" si="20">IF(AO15&gt;0,AL15/25,"")</f>
        <v>0.4</v>
      </c>
      <c r="AN15" s="16">
        <f t="shared" ref="AN15:AN23" si="21">IF(AO15&gt;0,AO15*25,"")</f>
        <v>25</v>
      </c>
      <c r="AO15" s="13">
        <v>1</v>
      </c>
      <c r="AP15" s="29"/>
      <c r="AQ15" s="12" t="str">
        <f t="shared" ref="AQ15:AQ23" si="22">IF(AW15&gt;0,AP15/25,"")</f>
        <v/>
      </c>
      <c r="AR15" s="19" t="str">
        <f t="shared" ref="AR15:AR23" si="23">IF(AW15&gt;0,AP15/2,"")</f>
        <v/>
      </c>
      <c r="AS15" s="12" t="str">
        <f t="shared" ref="AS15:AS23" si="24">IF(AW15&gt;0,AR15/25,"")</f>
        <v/>
      </c>
      <c r="AT15" s="16" t="str">
        <f t="shared" ref="AT15:AT23" si="25">IF(AW15&gt;0,AV15-AP15-AR15,"")</f>
        <v/>
      </c>
      <c r="AU15" s="12" t="str">
        <f t="shared" ref="AU15:AU23" si="26">IF(AW15&gt;0,AT15/25,"")</f>
        <v/>
      </c>
      <c r="AV15" s="16" t="str">
        <f t="shared" ref="AV15:AV23" si="27">IF(AW15&gt;0,AW15*25,"")</f>
        <v/>
      </c>
      <c r="AW15" s="13"/>
      <c r="AX15" s="41">
        <v>30</v>
      </c>
      <c r="AY15" s="10"/>
      <c r="AZ15" s="12">
        <f t="shared" ref="AZ15:AZ23" si="28">IF(BF15&gt;0,SUM(AX15:AY15)/25,"")</f>
        <v>1.2</v>
      </c>
      <c r="BA15" s="12"/>
      <c r="BB15" s="12"/>
      <c r="BC15" s="16">
        <f t="shared" ref="BC15:BC23" si="29">IF(BF15&gt;0,BE15-AX15-AY15,"")</f>
        <v>170</v>
      </c>
      <c r="BD15" s="12">
        <f t="shared" ref="BD15:BD23" si="30">IF(BF15&gt;0,BC15/25,"")</f>
        <v>6.8</v>
      </c>
      <c r="BE15" s="16">
        <f t="shared" ref="BE15:BE23" si="31">IF(BF15&gt;0,BF15*25,"")</f>
        <v>200</v>
      </c>
      <c r="BF15" s="13">
        <v>8</v>
      </c>
    </row>
    <row r="16" spans="1:136" hidden="1" x14ac:dyDescent="0.25">
      <c r="A16" s="4" t="s">
        <v>28</v>
      </c>
      <c r="B16" s="3" t="s">
        <v>40</v>
      </c>
      <c r="C16" s="16" t="s">
        <v>12</v>
      </c>
      <c r="D16" s="17">
        <f t="shared" ref="D16:D24" si="32">SUM(H16,Y16,AP16)</f>
        <v>30</v>
      </c>
      <c r="E16" s="17">
        <f t="shared" si="0"/>
        <v>15</v>
      </c>
      <c r="F16" s="17">
        <f t="shared" si="1"/>
        <v>0</v>
      </c>
      <c r="G16" s="13">
        <f t="shared" ref="G16:G24" si="33">SUM(O16,X16,AF16,AO16,AW16,BF16)</f>
        <v>4</v>
      </c>
      <c r="H16" s="29">
        <v>30</v>
      </c>
      <c r="I16" s="12">
        <f t="shared" si="2"/>
        <v>1.2</v>
      </c>
      <c r="J16" s="19">
        <f t="shared" si="3"/>
        <v>15</v>
      </c>
      <c r="K16" s="12">
        <f t="shared" si="4"/>
        <v>0.6</v>
      </c>
      <c r="L16" s="16">
        <f t="shared" si="5"/>
        <v>5</v>
      </c>
      <c r="M16" s="12">
        <f t="shared" si="6"/>
        <v>0.2</v>
      </c>
      <c r="N16" s="16">
        <f t="shared" si="7"/>
        <v>50</v>
      </c>
      <c r="O16" s="13">
        <v>2</v>
      </c>
      <c r="P16" s="41">
        <v>15</v>
      </c>
      <c r="Q16" s="10"/>
      <c r="R16" s="12">
        <f t="shared" si="8"/>
        <v>0.6</v>
      </c>
      <c r="S16" s="12"/>
      <c r="T16" s="12"/>
      <c r="U16" s="16">
        <f t="shared" si="9"/>
        <v>35</v>
      </c>
      <c r="V16" s="12">
        <f t="shared" si="10"/>
        <v>1.4</v>
      </c>
      <c r="W16" s="16">
        <f t="shared" si="11"/>
        <v>50</v>
      </c>
      <c r="X16" s="13">
        <v>2</v>
      </c>
      <c r="Y16" s="29"/>
      <c r="Z16" s="12" t="str">
        <f t="shared" si="12"/>
        <v/>
      </c>
      <c r="AA16" s="19" t="str">
        <f t="shared" si="13"/>
        <v/>
      </c>
      <c r="AB16" s="12" t="str">
        <f t="shared" si="14"/>
        <v/>
      </c>
      <c r="AC16" s="16" t="str">
        <f t="shared" si="15"/>
        <v/>
      </c>
      <c r="AD16" s="12" t="str">
        <f t="shared" si="16"/>
        <v/>
      </c>
      <c r="AE16" s="16" t="str">
        <f t="shared" si="17"/>
        <v/>
      </c>
      <c r="AF16" s="13"/>
      <c r="AG16" s="29"/>
      <c r="AH16" s="10"/>
      <c r="AI16" s="12" t="str">
        <f t="shared" si="18"/>
        <v/>
      </c>
      <c r="AJ16" s="12"/>
      <c r="AK16" s="12"/>
      <c r="AL16" s="16" t="str">
        <f t="shared" si="19"/>
        <v/>
      </c>
      <c r="AM16" s="12" t="str">
        <f t="shared" si="20"/>
        <v/>
      </c>
      <c r="AN16" s="16" t="str">
        <f t="shared" si="21"/>
        <v/>
      </c>
      <c r="AO16" s="13"/>
      <c r="AP16" s="29"/>
      <c r="AQ16" s="12" t="str">
        <f t="shared" si="22"/>
        <v/>
      </c>
      <c r="AR16" s="19" t="str">
        <f t="shared" si="23"/>
        <v/>
      </c>
      <c r="AS16" s="12" t="str">
        <f t="shared" si="24"/>
        <v/>
      </c>
      <c r="AT16" s="16" t="str">
        <f t="shared" si="25"/>
        <v/>
      </c>
      <c r="AU16" s="12" t="str">
        <f t="shared" si="26"/>
        <v/>
      </c>
      <c r="AV16" s="16" t="str">
        <f t="shared" si="27"/>
        <v/>
      </c>
      <c r="AW16" s="13"/>
      <c r="AX16" s="41"/>
      <c r="AY16" s="10"/>
      <c r="AZ16" s="12" t="str">
        <f t="shared" si="28"/>
        <v/>
      </c>
      <c r="BA16" s="12"/>
      <c r="BB16" s="12"/>
      <c r="BC16" s="16" t="str">
        <f t="shared" si="29"/>
        <v/>
      </c>
      <c r="BD16" s="12" t="str">
        <f t="shared" si="30"/>
        <v/>
      </c>
      <c r="BE16" s="16" t="str">
        <f t="shared" si="31"/>
        <v/>
      </c>
      <c r="BF16" s="13"/>
    </row>
    <row r="17" spans="1:58" hidden="1" x14ac:dyDescent="0.25">
      <c r="A17" s="4" t="s">
        <v>29</v>
      </c>
      <c r="B17" s="3" t="s">
        <v>41</v>
      </c>
      <c r="C17" s="16">
        <v>5</v>
      </c>
      <c r="D17" s="17">
        <f t="shared" si="32"/>
        <v>15</v>
      </c>
      <c r="E17" s="17">
        <f t="shared" si="0"/>
        <v>30</v>
      </c>
      <c r="F17" s="17">
        <f t="shared" si="1"/>
        <v>0</v>
      </c>
      <c r="G17" s="13">
        <f t="shared" si="33"/>
        <v>5</v>
      </c>
      <c r="H17" s="29"/>
      <c r="I17" s="12" t="str">
        <f t="shared" si="2"/>
        <v/>
      </c>
      <c r="J17" s="19" t="str">
        <f t="shared" si="3"/>
        <v/>
      </c>
      <c r="K17" s="12" t="str">
        <f t="shared" si="4"/>
        <v/>
      </c>
      <c r="L17" s="16" t="str">
        <f t="shared" si="5"/>
        <v/>
      </c>
      <c r="M17" s="12" t="str">
        <f t="shared" si="6"/>
        <v/>
      </c>
      <c r="N17" s="16" t="str">
        <f t="shared" si="7"/>
        <v/>
      </c>
      <c r="O17" s="13"/>
      <c r="P17" s="41"/>
      <c r="Q17" s="10"/>
      <c r="R17" s="12" t="str">
        <f t="shared" si="8"/>
        <v/>
      </c>
      <c r="S17" s="12"/>
      <c r="T17" s="12"/>
      <c r="U17" s="16" t="str">
        <f t="shared" si="9"/>
        <v/>
      </c>
      <c r="V17" s="12" t="str">
        <f t="shared" si="10"/>
        <v/>
      </c>
      <c r="W17" s="16" t="str">
        <f t="shared" si="11"/>
        <v/>
      </c>
      <c r="X17" s="13"/>
      <c r="Y17" s="29">
        <v>15</v>
      </c>
      <c r="Z17" s="12">
        <f t="shared" si="12"/>
        <v>0.6</v>
      </c>
      <c r="AA17" s="19">
        <f t="shared" si="13"/>
        <v>7.5</v>
      </c>
      <c r="AB17" s="12">
        <f t="shared" si="14"/>
        <v>0.3</v>
      </c>
      <c r="AC17" s="16">
        <f t="shared" si="15"/>
        <v>27.5</v>
      </c>
      <c r="AD17" s="12">
        <f t="shared" si="16"/>
        <v>1.1000000000000001</v>
      </c>
      <c r="AE17" s="16">
        <f t="shared" si="17"/>
        <v>50</v>
      </c>
      <c r="AF17" s="13">
        <v>2</v>
      </c>
      <c r="AG17" s="29">
        <v>30</v>
      </c>
      <c r="AH17" s="10"/>
      <c r="AI17" s="12">
        <f t="shared" si="18"/>
        <v>1.2</v>
      </c>
      <c r="AJ17" s="12"/>
      <c r="AK17" s="12"/>
      <c r="AL17" s="16">
        <f t="shared" si="19"/>
        <v>45</v>
      </c>
      <c r="AM17" s="12">
        <f t="shared" si="20"/>
        <v>1.8</v>
      </c>
      <c r="AN17" s="16">
        <f t="shared" si="21"/>
        <v>75</v>
      </c>
      <c r="AO17" s="13">
        <v>3</v>
      </c>
      <c r="AP17" s="29"/>
      <c r="AQ17" s="12" t="str">
        <f t="shared" si="22"/>
        <v/>
      </c>
      <c r="AR17" s="19" t="str">
        <f t="shared" si="23"/>
        <v/>
      </c>
      <c r="AS17" s="12" t="str">
        <f t="shared" si="24"/>
        <v/>
      </c>
      <c r="AT17" s="16" t="str">
        <f t="shared" si="25"/>
        <v/>
      </c>
      <c r="AU17" s="12" t="str">
        <f t="shared" si="26"/>
        <v/>
      </c>
      <c r="AV17" s="16" t="str">
        <f t="shared" si="27"/>
        <v/>
      </c>
      <c r="AW17" s="13"/>
      <c r="AX17" s="41"/>
      <c r="AY17" s="10"/>
      <c r="AZ17" s="12" t="str">
        <f t="shared" si="28"/>
        <v/>
      </c>
      <c r="BA17" s="12"/>
      <c r="BB17" s="12"/>
      <c r="BC17" s="16" t="str">
        <f t="shared" si="29"/>
        <v/>
      </c>
      <c r="BD17" s="12" t="str">
        <f t="shared" si="30"/>
        <v/>
      </c>
      <c r="BE17" s="16" t="str">
        <f t="shared" si="31"/>
        <v/>
      </c>
      <c r="BF17" s="13"/>
    </row>
    <row r="18" spans="1:58" hidden="1" x14ac:dyDescent="0.25">
      <c r="A18" s="4" t="s">
        <v>30</v>
      </c>
      <c r="B18" s="3" t="s">
        <v>42</v>
      </c>
      <c r="C18" s="16">
        <v>5</v>
      </c>
      <c r="D18" s="17">
        <f t="shared" si="32"/>
        <v>15</v>
      </c>
      <c r="E18" s="17">
        <f t="shared" si="0"/>
        <v>15</v>
      </c>
      <c r="F18" s="17">
        <f t="shared" si="1"/>
        <v>0</v>
      </c>
      <c r="G18" s="13">
        <f t="shared" si="33"/>
        <v>4</v>
      </c>
      <c r="H18" s="29"/>
      <c r="I18" s="12" t="str">
        <f t="shared" si="2"/>
        <v/>
      </c>
      <c r="J18" s="19" t="str">
        <f t="shared" si="3"/>
        <v/>
      </c>
      <c r="K18" s="12" t="str">
        <f t="shared" si="4"/>
        <v/>
      </c>
      <c r="L18" s="16" t="str">
        <f t="shared" si="5"/>
        <v/>
      </c>
      <c r="M18" s="12" t="str">
        <f t="shared" si="6"/>
        <v/>
      </c>
      <c r="N18" s="16" t="str">
        <f t="shared" si="7"/>
        <v/>
      </c>
      <c r="O18" s="13"/>
      <c r="P18" s="41"/>
      <c r="Q18" s="10"/>
      <c r="R18" s="12" t="str">
        <f t="shared" si="8"/>
        <v/>
      </c>
      <c r="S18" s="12"/>
      <c r="T18" s="12"/>
      <c r="U18" s="16" t="str">
        <f t="shared" si="9"/>
        <v/>
      </c>
      <c r="V18" s="12" t="str">
        <f t="shared" si="10"/>
        <v/>
      </c>
      <c r="W18" s="16" t="str">
        <f t="shared" si="11"/>
        <v/>
      </c>
      <c r="X18" s="13"/>
      <c r="Y18" s="29">
        <v>15</v>
      </c>
      <c r="Z18" s="12">
        <f t="shared" si="12"/>
        <v>0.6</v>
      </c>
      <c r="AA18" s="19">
        <f t="shared" si="13"/>
        <v>7.5</v>
      </c>
      <c r="AB18" s="12">
        <f t="shared" si="14"/>
        <v>0.3</v>
      </c>
      <c r="AC18" s="16">
        <f t="shared" si="15"/>
        <v>27.5</v>
      </c>
      <c r="AD18" s="12">
        <f t="shared" si="16"/>
        <v>1.1000000000000001</v>
      </c>
      <c r="AE18" s="16">
        <f t="shared" si="17"/>
        <v>50</v>
      </c>
      <c r="AF18" s="13">
        <v>2</v>
      </c>
      <c r="AG18" s="29">
        <v>15</v>
      </c>
      <c r="AH18" s="10"/>
      <c r="AI18" s="12">
        <f t="shared" si="18"/>
        <v>0.6</v>
      </c>
      <c r="AJ18" s="12"/>
      <c r="AK18" s="12"/>
      <c r="AL18" s="16">
        <f t="shared" si="19"/>
        <v>35</v>
      </c>
      <c r="AM18" s="12">
        <f t="shared" si="20"/>
        <v>1.4</v>
      </c>
      <c r="AN18" s="16">
        <f t="shared" si="21"/>
        <v>50</v>
      </c>
      <c r="AO18" s="13">
        <v>2</v>
      </c>
      <c r="AP18" s="29"/>
      <c r="AQ18" s="12" t="str">
        <f t="shared" si="22"/>
        <v/>
      </c>
      <c r="AR18" s="19" t="str">
        <f t="shared" si="23"/>
        <v/>
      </c>
      <c r="AS18" s="12" t="str">
        <f t="shared" si="24"/>
        <v/>
      </c>
      <c r="AT18" s="16" t="str">
        <f t="shared" si="25"/>
        <v/>
      </c>
      <c r="AU18" s="12" t="str">
        <f t="shared" si="26"/>
        <v/>
      </c>
      <c r="AV18" s="16" t="str">
        <f t="shared" si="27"/>
        <v/>
      </c>
      <c r="AW18" s="13"/>
      <c r="AX18" s="41"/>
      <c r="AY18" s="10"/>
      <c r="AZ18" s="12" t="str">
        <f t="shared" si="28"/>
        <v/>
      </c>
      <c r="BA18" s="12"/>
      <c r="BB18" s="12"/>
      <c r="BC18" s="16" t="str">
        <f t="shared" si="29"/>
        <v/>
      </c>
      <c r="BD18" s="12" t="str">
        <f t="shared" si="30"/>
        <v/>
      </c>
      <c r="BE18" s="16" t="str">
        <f t="shared" si="31"/>
        <v/>
      </c>
      <c r="BF18" s="13"/>
    </row>
    <row r="19" spans="1:58" hidden="1" x14ac:dyDescent="0.25">
      <c r="A19" s="4" t="s">
        <v>31</v>
      </c>
      <c r="B19" s="3" t="s">
        <v>43</v>
      </c>
      <c r="C19" s="16">
        <v>5</v>
      </c>
      <c r="D19" s="17">
        <f t="shared" si="32"/>
        <v>30</v>
      </c>
      <c r="E19" s="17">
        <f t="shared" si="0"/>
        <v>15</v>
      </c>
      <c r="F19" s="17">
        <f t="shared" si="1"/>
        <v>0</v>
      </c>
      <c r="G19" s="13">
        <f t="shared" si="33"/>
        <v>6</v>
      </c>
      <c r="H19" s="29"/>
      <c r="I19" s="12" t="str">
        <f t="shared" si="2"/>
        <v/>
      </c>
      <c r="J19" s="19" t="str">
        <f t="shared" si="3"/>
        <v/>
      </c>
      <c r="K19" s="12" t="str">
        <f t="shared" si="4"/>
        <v/>
      </c>
      <c r="L19" s="16" t="str">
        <f t="shared" si="5"/>
        <v/>
      </c>
      <c r="M19" s="12" t="str">
        <f t="shared" si="6"/>
        <v/>
      </c>
      <c r="N19" s="16" t="str">
        <f t="shared" si="7"/>
        <v/>
      </c>
      <c r="O19" s="13"/>
      <c r="P19" s="41"/>
      <c r="Q19" s="10"/>
      <c r="R19" s="12" t="str">
        <f t="shared" si="8"/>
        <v/>
      </c>
      <c r="S19" s="12"/>
      <c r="T19" s="12"/>
      <c r="U19" s="16" t="str">
        <f t="shared" si="9"/>
        <v/>
      </c>
      <c r="V19" s="12" t="str">
        <f t="shared" si="10"/>
        <v/>
      </c>
      <c r="W19" s="16" t="str">
        <f t="shared" si="11"/>
        <v/>
      </c>
      <c r="X19" s="13"/>
      <c r="Y19" s="29">
        <v>30</v>
      </c>
      <c r="Z19" s="12">
        <f t="shared" si="12"/>
        <v>1.2</v>
      </c>
      <c r="AA19" s="19">
        <f t="shared" si="13"/>
        <v>15</v>
      </c>
      <c r="AB19" s="12">
        <f t="shared" si="14"/>
        <v>0.6</v>
      </c>
      <c r="AC19" s="16">
        <f t="shared" si="15"/>
        <v>55</v>
      </c>
      <c r="AD19" s="12">
        <f t="shared" si="16"/>
        <v>2.2000000000000002</v>
      </c>
      <c r="AE19" s="16">
        <f t="shared" si="17"/>
        <v>100</v>
      </c>
      <c r="AF19" s="13">
        <v>4</v>
      </c>
      <c r="AG19" s="29">
        <v>15</v>
      </c>
      <c r="AH19" s="10"/>
      <c r="AI19" s="12">
        <f t="shared" si="18"/>
        <v>0.6</v>
      </c>
      <c r="AJ19" s="12"/>
      <c r="AK19" s="12"/>
      <c r="AL19" s="16">
        <f t="shared" si="19"/>
        <v>35</v>
      </c>
      <c r="AM19" s="12">
        <f t="shared" si="20"/>
        <v>1.4</v>
      </c>
      <c r="AN19" s="16">
        <f t="shared" si="21"/>
        <v>50</v>
      </c>
      <c r="AO19" s="13">
        <v>2</v>
      </c>
      <c r="AP19" s="29"/>
      <c r="AQ19" s="12" t="str">
        <f t="shared" si="22"/>
        <v/>
      </c>
      <c r="AR19" s="19" t="str">
        <f t="shared" si="23"/>
        <v/>
      </c>
      <c r="AS19" s="12" t="str">
        <f t="shared" si="24"/>
        <v/>
      </c>
      <c r="AT19" s="16" t="str">
        <f t="shared" si="25"/>
        <v/>
      </c>
      <c r="AU19" s="12" t="str">
        <f t="shared" si="26"/>
        <v/>
      </c>
      <c r="AV19" s="16" t="str">
        <f t="shared" si="27"/>
        <v/>
      </c>
      <c r="AW19" s="13"/>
      <c r="AX19" s="41"/>
      <c r="AY19" s="10"/>
      <c r="AZ19" s="12" t="str">
        <f t="shared" si="28"/>
        <v/>
      </c>
      <c r="BA19" s="12"/>
      <c r="BB19" s="12"/>
      <c r="BC19" s="16" t="str">
        <f t="shared" si="29"/>
        <v/>
      </c>
      <c r="BD19" s="12" t="str">
        <f t="shared" si="30"/>
        <v/>
      </c>
      <c r="BE19" s="16" t="str">
        <f t="shared" si="31"/>
        <v/>
      </c>
      <c r="BF19" s="13"/>
    </row>
    <row r="20" spans="1:58" hidden="1" x14ac:dyDescent="0.25">
      <c r="A20" s="4" t="s">
        <v>32</v>
      </c>
      <c r="B20" s="3" t="s">
        <v>44</v>
      </c>
      <c r="C20" s="16">
        <v>6</v>
      </c>
      <c r="D20" s="17">
        <f t="shared" si="32"/>
        <v>15</v>
      </c>
      <c r="E20" s="17">
        <f t="shared" si="0"/>
        <v>15</v>
      </c>
      <c r="F20" s="17">
        <f t="shared" si="1"/>
        <v>0</v>
      </c>
      <c r="G20" s="13">
        <f t="shared" si="33"/>
        <v>3</v>
      </c>
      <c r="H20" s="29"/>
      <c r="I20" s="12" t="str">
        <f t="shared" si="2"/>
        <v/>
      </c>
      <c r="J20" s="19" t="str">
        <f t="shared" si="3"/>
        <v/>
      </c>
      <c r="K20" s="12" t="str">
        <f t="shared" si="4"/>
        <v/>
      </c>
      <c r="L20" s="16" t="str">
        <f t="shared" si="5"/>
        <v/>
      </c>
      <c r="M20" s="12" t="str">
        <f t="shared" si="6"/>
        <v/>
      </c>
      <c r="N20" s="16" t="str">
        <f t="shared" si="7"/>
        <v/>
      </c>
      <c r="O20" s="13"/>
      <c r="P20" s="41"/>
      <c r="Q20" s="10"/>
      <c r="R20" s="12" t="str">
        <f t="shared" si="8"/>
        <v/>
      </c>
      <c r="S20" s="12"/>
      <c r="T20" s="12"/>
      <c r="U20" s="16" t="str">
        <f t="shared" si="9"/>
        <v/>
      </c>
      <c r="V20" s="12" t="str">
        <f t="shared" si="10"/>
        <v/>
      </c>
      <c r="W20" s="16" t="str">
        <f t="shared" si="11"/>
        <v/>
      </c>
      <c r="X20" s="13"/>
      <c r="Y20" s="29"/>
      <c r="Z20" s="12" t="str">
        <f t="shared" si="12"/>
        <v/>
      </c>
      <c r="AA20" s="19" t="str">
        <f t="shared" si="13"/>
        <v/>
      </c>
      <c r="AB20" s="12" t="str">
        <f t="shared" si="14"/>
        <v/>
      </c>
      <c r="AC20" s="16" t="str">
        <f t="shared" si="15"/>
        <v/>
      </c>
      <c r="AD20" s="12" t="str">
        <f t="shared" si="16"/>
        <v/>
      </c>
      <c r="AE20" s="16" t="str">
        <f t="shared" si="17"/>
        <v/>
      </c>
      <c r="AF20" s="13"/>
      <c r="AG20" s="29"/>
      <c r="AH20" s="10"/>
      <c r="AI20" s="12" t="str">
        <f t="shared" si="18"/>
        <v/>
      </c>
      <c r="AJ20" s="12"/>
      <c r="AK20" s="12"/>
      <c r="AL20" s="16" t="str">
        <f t="shared" si="19"/>
        <v/>
      </c>
      <c r="AM20" s="12" t="str">
        <f t="shared" si="20"/>
        <v/>
      </c>
      <c r="AN20" s="16" t="str">
        <f t="shared" si="21"/>
        <v/>
      </c>
      <c r="AO20" s="13"/>
      <c r="AP20" s="29">
        <v>15</v>
      </c>
      <c r="AQ20" s="12">
        <f t="shared" si="22"/>
        <v>0.6</v>
      </c>
      <c r="AR20" s="19">
        <f t="shared" si="23"/>
        <v>7.5</v>
      </c>
      <c r="AS20" s="12">
        <f t="shared" si="24"/>
        <v>0.3</v>
      </c>
      <c r="AT20" s="16">
        <f t="shared" si="25"/>
        <v>27.5</v>
      </c>
      <c r="AU20" s="12">
        <f t="shared" si="26"/>
        <v>1.1000000000000001</v>
      </c>
      <c r="AV20" s="16">
        <f t="shared" si="27"/>
        <v>50</v>
      </c>
      <c r="AW20" s="13">
        <v>2</v>
      </c>
      <c r="AX20" s="41">
        <v>15</v>
      </c>
      <c r="AY20" s="10"/>
      <c r="AZ20" s="12">
        <f t="shared" si="28"/>
        <v>0.6</v>
      </c>
      <c r="BA20" s="12"/>
      <c r="BB20" s="12"/>
      <c r="BC20" s="16">
        <f t="shared" si="29"/>
        <v>10</v>
      </c>
      <c r="BD20" s="12">
        <f t="shared" si="30"/>
        <v>0.4</v>
      </c>
      <c r="BE20" s="16">
        <f t="shared" si="31"/>
        <v>25</v>
      </c>
      <c r="BF20" s="13">
        <v>1</v>
      </c>
    </row>
    <row r="21" spans="1:58" hidden="1" x14ac:dyDescent="0.25">
      <c r="A21" s="4" t="s">
        <v>33</v>
      </c>
      <c r="B21" s="3" t="s">
        <v>45</v>
      </c>
      <c r="C21" s="16">
        <v>6</v>
      </c>
      <c r="D21" s="17">
        <f t="shared" si="32"/>
        <v>15</v>
      </c>
      <c r="E21" s="17">
        <f t="shared" si="0"/>
        <v>30</v>
      </c>
      <c r="F21" s="17">
        <f t="shared" si="1"/>
        <v>0</v>
      </c>
      <c r="G21" s="13">
        <f t="shared" si="33"/>
        <v>5</v>
      </c>
      <c r="H21" s="29"/>
      <c r="I21" s="12" t="str">
        <f t="shared" si="2"/>
        <v/>
      </c>
      <c r="J21" s="19" t="str">
        <f t="shared" si="3"/>
        <v/>
      </c>
      <c r="K21" s="12" t="str">
        <f t="shared" si="4"/>
        <v/>
      </c>
      <c r="L21" s="16" t="str">
        <f t="shared" si="5"/>
        <v/>
      </c>
      <c r="M21" s="12" t="str">
        <f t="shared" si="6"/>
        <v/>
      </c>
      <c r="N21" s="16" t="str">
        <f t="shared" si="7"/>
        <v/>
      </c>
      <c r="O21" s="13"/>
      <c r="P21" s="41"/>
      <c r="Q21" s="10"/>
      <c r="R21" s="12" t="str">
        <f t="shared" si="8"/>
        <v/>
      </c>
      <c r="S21" s="12"/>
      <c r="T21" s="12"/>
      <c r="U21" s="16" t="str">
        <f t="shared" si="9"/>
        <v/>
      </c>
      <c r="V21" s="12" t="str">
        <f t="shared" si="10"/>
        <v/>
      </c>
      <c r="W21" s="16" t="str">
        <f t="shared" si="11"/>
        <v/>
      </c>
      <c r="X21" s="13"/>
      <c r="Y21" s="29"/>
      <c r="Z21" s="12" t="str">
        <f t="shared" si="12"/>
        <v/>
      </c>
      <c r="AA21" s="19" t="str">
        <f t="shared" si="13"/>
        <v/>
      </c>
      <c r="AB21" s="12" t="str">
        <f t="shared" si="14"/>
        <v/>
      </c>
      <c r="AC21" s="16" t="str">
        <f t="shared" si="15"/>
        <v/>
      </c>
      <c r="AD21" s="12" t="str">
        <f t="shared" si="16"/>
        <v/>
      </c>
      <c r="AE21" s="16" t="str">
        <f t="shared" si="17"/>
        <v/>
      </c>
      <c r="AF21" s="13"/>
      <c r="AG21" s="29"/>
      <c r="AH21" s="10"/>
      <c r="AI21" s="12" t="str">
        <f t="shared" si="18"/>
        <v/>
      </c>
      <c r="AJ21" s="12"/>
      <c r="AK21" s="12"/>
      <c r="AL21" s="16" t="str">
        <f t="shared" si="19"/>
        <v/>
      </c>
      <c r="AM21" s="12" t="str">
        <f t="shared" si="20"/>
        <v/>
      </c>
      <c r="AN21" s="16" t="str">
        <f t="shared" si="21"/>
        <v/>
      </c>
      <c r="AO21" s="13"/>
      <c r="AP21" s="29">
        <v>15</v>
      </c>
      <c r="AQ21" s="12">
        <f t="shared" si="22"/>
        <v>0.6</v>
      </c>
      <c r="AR21" s="19">
        <f t="shared" si="23"/>
        <v>7.5</v>
      </c>
      <c r="AS21" s="12">
        <f t="shared" si="24"/>
        <v>0.3</v>
      </c>
      <c r="AT21" s="16">
        <f t="shared" si="25"/>
        <v>27.5</v>
      </c>
      <c r="AU21" s="12">
        <f t="shared" si="26"/>
        <v>1.1000000000000001</v>
      </c>
      <c r="AV21" s="16">
        <f t="shared" si="27"/>
        <v>50</v>
      </c>
      <c r="AW21" s="13">
        <v>2</v>
      </c>
      <c r="AX21" s="41">
        <v>30</v>
      </c>
      <c r="AY21" s="10"/>
      <c r="AZ21" s="12">
        <f t="shared" si="28"/>
        <v>1.2</v>
      </c>
      <c r="BA21" s="12"/>
      <c r="BB21" s="12"/>
      <c r="BC21" s="16">
        <f t="shared" si="29"/>
        <v>45</v>
      </c>
      <c r="BD21" s="12">
        <f t="shared" si="30"/>
        <v>1.8</v>
      </c>
      <c r="BE21" s="16">
        <f t="shared" si="31"/>
        <v>75</v>
      </c>
      <c r="BF21" s="13">
        <v>3</v>
      </c>
    </row>
    <row r="22" spans="1:58" hidden="1" x14ac:dyDescent="0.25">
      <c r="A22" s="4" t="s">
        <v>34</v>
      </c>
      <c r="B22" s="3" t="s">
        <v>46</v>
      </c>
      <c r="C22" s="16">
        <v>6</v>
      </c>
      <c r="D22" s="17">
        <f t="shared" si="32"/>
        <v>15</v>
      </c>
      <c r="E22" s="17">
        <f t="shared" si="0"/>
        <v>15</v>
      </c>
      <c r="F22" s="17">
        <f t="shared" si="1"/>
        <v>0</v>
      </c>
      <c r="G22" s="13">
        <f t="shared" si="33"/>
        <v>3</v>
      </c>
      <c r="H22" s="29"/>
      <c r="I22" s="12" t="str">
        <f t="shared" si="2"/>
        <v/>
      </c>
      <c r="J22" s="19" t="str">
        <f t="shared" si="3"/>
        <v/>
      </c>
      <c r="K22" s="12" t="str">
        <f t="shared" si="4"/>
        <v/>
      </c>
      <c r="L22" s="16" t="str">
        <f t="shared" si="5"/>
        <v/>
      </c>
      <c r="M22" s="12" t="str">
        <f t="shared" si="6"/>
        <v/>
      </c>
      <c r="N22" s="16" t="str">
        <f t="shared" si="7"/>
        <v/>
      </c>
      <c r="O22" s="13"/>
      <c r="P22" s="41"/>
      <c r="Q22" s="10"/>
      <c r="R22" s="12" t="str">
        <f t="shared" si="8"/>
        <v/>
      </c>
      <c r="S22" s="12"/>
      <c r="T22" s="12"/>
      <c r="U22" s="16" t="str">
        <f t="shared" si="9"/>
        <v/>
      </c>
      <c r="V22" s="12" t="str">
        <f t="shared" si="10"/>
        <v/>
      </c>
      <c r="W22" s="16" t="str">
        <f t="shared" si="11"/>
        <v/>
      </c>
      <c r="X22" s="13"/>
      <c r="Y22" s="29"/>
      <c r="Z22" s="12" t="str">
        <f t="shared" si="12"/>
        <v/>
      </c>
      <c r="AA22" s="19" t="str">
        <f t="shared" si="13"/>
        <v/>
      </c>
      <c r="AB22" s="12" t="str">
        <f t="shared" si="14"/>
        <v/>
      </c>
      <c r="AC22" s="16" t="str">
        <f t="shared" si="15"/>
        <v/>
      </c>
      <c r="AD22" s="12" t="str">
        <f t="shared" si="16"/>
        <v/>
      </c>
      <c r="AE22" s="16" t="str">
        <f t="shared" si="17"/>
        <v/>
      </c>
      <c r="AF22" s="13"/>
      <c r="AG22" s="29"/>
      <c r="AH22" s="10"/>
      <c r="AI22" s="12" t="str">
        <f t="shared" si="18"/>
        <v/>
      </c>
      <c r="AJ22" s="12"/>
      <c r="AK22" s="12"/>
      <c r="AL22" s="16" t="str">
        <f t="shared" si="19"/>
        <v/>
      </c>
      <c r="AM22" s="12" t="str">
        <f t="shared" si="20"/>
        <v/>
      </c>
      <c r="AN22" s="16" t="str">
        <f t="shared" si="21"/>
        <v/>
      </c>
      <c r="AO22" s="13"/>
      <c r="AP22" s="29">
        <v>15</v>
      </c>
      <c r="AQ22" s="12">
        <f t="shared" si="22"/>
        <v>0.6</v>
      </c>
      <c r="AR22" s="19">
        <f t="shared" si="23"/>
        <v>7.5</v>
      </c>
      <c r="AS22" s="12">
        <f t="shared" si="24"/>
        <v>0.3</v>
      </c>
      <c r="AT22" s="16">
        <f t="shared" si="25"/>
        <v>27.5</v>
      </c>
      <c r="AU22" s="12">
        <f t="shared" si="26"/>
        <v>1.1000000000000001</v>
      </c>
      <c r="AV22" s="16">
        <f t="shared" si="27"/>
        <v>50</v>
      </c>
      <c r="AW22" s="13">
        <v>2</v>
      </c>
      <c r="AX22" s="41">
        <v>15</v>
      </c>
      <c r="AY22" s="10"/>
      <c r="AZ22" s="12">
        <f t="shared" si="28"/>
        <v>0.6</v>
      </c>
      <c r="BA22" s="12"/>
      <c r="BB22" s="12"/>
      <c r="BC22" s="16">
        <f t="shared" si="29"/>
        <v>10</v>
      </c>
      <c r="BD22" s="12">
        <f t="shared" si="30"/>
        <v>0.4</v>
      </c>
      <c r="BE22" s="16">
        <f t="shared" si="31"/>
        <v>25</v>
      </c>
      <c r="BF22" s="13">
        <v>1</v>
      </c>
    </row>
    <row r="23" spans="1:58" hidden="1" x14ac:dyDescent="0.25">
      <c r="A23" s="4" t="s">
        <v>35</v>
      </c>
      <c r="B23" s="3" t="s">
        <v>47</v>
      </c>
      <c r="C23" s="16">
        <v>6</v>
      </c>
      <c r="D23" s="17">
        <f t="shared" si="32"/>
        <v>30</v>
      </c>
      <c r="E23" s="17">
        <f t="shared" si="0"/>
        <v>15</v>
      </c>
      <c r="F23" s="17">
        <f t="shared" si="1"/>
        <v>0</v>
      </c>
      <c r="G23" s="13">
        <f t="shared" si="33"/>
        <v>4</v>
      </c>
      <c r="H23" s="29"/>
      <c r="I23" s="12" t="str">
        <f t="shared" si="2"/>
        <v/>
      </c>
      <c r="J23" s="19" t="str">
        <f t="shared" si="3"/>
        <v/>
      </c>
      <c r="K23" s="12" t="str">
        <f t="shared" si="4"/>
        <v/>
      </c>
      <c r="L23" s="16" t="str">
        <f t="shared" si="5"/>
        <v/>
      </c>
      <c r="M23" s="12" t="str">
        <f t="shared" si="6"/>
        <v/>
      </c>
      <c r="N23" s="16" t="str">
        <f t="shared" si="7"/>
        <v/>
      </c>
      <c r="O23" s="13"/>
      <c r="P23" s="41"/>
      <c r="Q23" s="10"/>
      <c r="R23" s="12" t="str">
        <f t="shared" si="8"/>
        <v/>
      </c>
      <c r="S23" s="12"/>
      <c r="T23" s="12"/>
      <c r="U23" s="16" t="str">
        <f t="shared" si="9"/>
        <v/>
      </c>
      <c r="V23" s="12" t="str">
        <f t="shared" si="10"/>
        <v/>
      </c>
      <c r="W23" s="16" t="str">
        <f t="shared" si="11"/>
        <v/>
      </c>
      <c r="X23" s="13"/>
      <c r="Y23" s="29"/>
      <c r="Z23" s="12" t="str">
        <f t="shared" si="12"/>
        <v/>
      </c>
      <c r="AA23" s="19" t="str">
        <f t="shared" si="13"/>
        <v/>
      </c>
      <c r="AB23" s="12" t="str">
        <f t="shared" si="14"/>
        <v/>
      </c>
      <c r="AC23" s="16" t="str">
        <f t="shared" si="15"/>
        <v/>
      </c>
      <c r="AD23" s="12" t="str">
        <f t="shared" si="16"/>
        <v/>
      </c>
      <c r="AE23" s="16" t="str">
        <f t="shared" si="17"/>
        <v/>
      </c>
      <c r="AF23" s="13"/>
      <c r="AG23" s="29"/>
      <c r="AH23" s="10"/>
      <c r="AI23" s="12" t="str">
        <f t="shared" si="18"/>
        <v/>
      </c>
      <c r="AJ23" s="12"/>
      <c r="AK23" s="12"/>
      <c r="AL23" s="16" t="str">
        <f t="shared" si="19"/>
        <v/>
      </c>
      <c r="AM23" s="12" t="str">
        <f t="shared" si="20"/>
        <v/>
      </c>
      <c r="AN23" s="16" t="str">
        <f t="shared" si="21"/>
        <v/>
      </c>
      <c r="AO23" s="13"/>
      <c r="AP23" s="29">
        <v>30</v>
      </c>
      <c r="AQ23" s="12">
        <f t="shared" si="22"/>
        <v>1.2</v>
      </c>
      <c r="AR23" s="19">
        <f t="shared" si="23"/>
        <v>15</v>
      </c>
      <c r="AS23" s="12">
        <f t="shared" si="24"/>
        <v>0.6</v>
      </c>
      <c r="AT23" s="16">
        <f t="shared" si="25"/>
        <v>30</v>
      </c>
      <c r="AU23" s="12">
        <f t="shared" si="26"/>
        <v>1.2</v>
      </c>
      <c r="AV23" s="16">
        <f t="shared" si="27"/>
        <v>75</v>
      </c>
      <c r="AW23" s="13">
        <v>3</v>
      </c>
      <c r="AX23" s="41">
        <v>15</v>
      </c>
      <c r="AY23" s="10"/>
      <c r="AZ23" s="12">
        <f t="shared" si="28"/>
        <v>0.6</v>
      </c>
      <c r="BA23" s="12"/>
      <c r="BB23" s="12"/>
      <c r="BC23" s="16">
        <f t="shared" si="29"/>
        <v>10</v>
      </c>
      <c r="BD23" s="12">
        <f t="shared" si="30"/>
        <v>0.4</v>
      </c>
      <c r="BE23" s="16">
        <f t="shared" si="31"/>
        <v>25</v>
      </c>
      <c r="BF23" s="13">
        <v>1</v>
      </c>
    </row>
    <row r="24" spans="1:58" ht="15.75" hidden="1" customHeight="1" thickTop="1" thickBot="1" x14ac:dyDescent="0.3">
      <c r="A24" s="223" t="s">
        <v>6</v>
      </c>
      <c r="B24" s="224"/>
      <c r="C24" s="225"/>
      <c r="D24" s="31">
        <f t="shared" si="32"/>
        <v>165</v>
      </c>
      <c r="E24" s="31">
        <f t="shared" si="0"/>
        <v>210</v>
      </c>
      <c r="F24" s="31">
        <f t="shared" si="1"/>
        <v>0</v>
      </c>
      <c r="G24" s="15">
        <f t="shared" si="33"/>
        <v>44</v>
      </c>
      <c r="H24" s="14">
        <f t="shared" ref="H24:BF24" si="34">SUM(H15:H23)</f>
        <v>30</v>
      </c>
      <c r="I24" s="32">
        <f t="shared" si="34"/>
        <v>1.2</v>
      </c>
      <c r="J24" s="33">
        <f t="shared" si="34"/>
        <v>15</v>
      </c>
      <c r="K24" s="32">
        <f t="shared" si="34"/>
        <v>0.6</v>
      </c>
      <c r="L24" s="34">
        <f t="shared" si="34"/>
        <v>5</v>
      </c>
      <c r="M24" s="32">
        <f t="shared" si="34"/>
        <v>0.2</v>
      </c>
      <c r="N24" s="34">
        <f t="shared" si="34"/>
        <v>50</v>
      </c>
      <c r="O24" s="15">
        <f t="shared" si="34"/>
        <v>2</v>
      </c>
      <c r="P24" s="35">
        <f t="shared" si="34"/>
        <v>30</v>
      </c>
      <c r="Q24" s="31">
        <f t="shared" si="34"/>
        <v>0</v>
      </c>
      <c r="R24" s="32">
        <f t="shared" si="34"/>
        <v>1.2</v>
      </c>
      <c r="S24" s="32"/>
      <c r="T24" s="32"/>
      <c r="U24" s="34">
        <f t="shared" si="34"/>
        <v>45</v>
      </c>
      <c r="V24" s="32">
        <f t="shared" si="34"/>
        <v>1.7999999999999998</v>
      </c>
      <c r="W24" s="34">
        <f t="shared" si="34"/>
        <v>75</v>
      </c>
      <c r="X24" s="15">
        <f t="shared" si="34"/>
        <v>3</v>
      </c>
      <c r="Y24" s="14">
        <f t="shared" si="34"/>
        <v>60</v>
      </c>
      <c r="Z24" s="32">
        <f t="shared" si="34"/>
        <v>2.4</v>
      </c>
      <c r="AA24" s="33">
        <f t="shared" si="34"/>
        <v>30</v>
      </c>
      <c r="AB24" s="32">
        <f t="shared" si="34"/>
        <v>1.2</v>
      </c>
      <c r="AC24" s="34">
        <f t="shared" si="34"/>
        <v>110</v>
      </c>
      <c r="AD24" s="32">
        <f t="shared" si="34"/>
        <v>4.4000000000000004</v>
      </c>
      <c r="AE24" s="34">
        <f t="shared" si="34"/>
        <v>200</v>
      </c>
      <c r="AF24" s="15">
        <f t="shared" si="34"/>
        <v>8</v>
      </c>
      <c r="AG24" s="35">
        <f t="shared" si="34"/>
        <v>75</v>
      </c>
      <c r="AH24" s="31">
        <f t="shared" si="34"/>
        <v>0</v>
      </c>
      <c r="AI24" s="32">
        <f t="shared" si="34"/>
        <v>3</v>
      </c>
      <c r="AJ24" s="32"/>
      <c r="AK24" s="32"/>
      <c r="AL24" s="34">
        <f t="shared" si="34"/>
        <v>125</v>
      </c>
      <c r="AM24" s="32">
        <f t="shared" si="34"/>
        <v>5</v>
      </c>
      <c r="AN24" s="34">
        <f t="shared" si="34"/>
        <v>200</v>
      </c>
      <c r="AO24" s="15">
        <f t="shared" si="34"/>
        <v>8</v>
      </c>
      <c r="AP24" s="14">
        <f t="shared" si="34"/>
        <v>75</v>
      </c>
      <c r="AQ24" s="32">
        <f t="shared" si="34"/>
        <v>3</v>
      </c>
      <c r="AR24" s="33">
        <f t="shared" si="34"/>
        <v>37.5</v>
      </c>
      <c r="AS24" s="32">
        <f t="shared" si="34"/>
        <v>1.5</v>
      </c>
      <c r="AT24" s="34">
        <f t="shared" si="34"/>
        <v>112.5</v>
      </c>
      <c r="AU24" s="32">
        <f t="shared" si="34"/>
        <v>4.5</v>
      </c>
      <c r="AV24" s="34">
        <f t="shared" si="34"/>
        <v>225</v>
      </c>
      <c r="AW24" s="15">
        <f t="shared" si="34"/>
        <v>9</v>
      </c>
      <c r="AX24" s="35">
        <f t="shared" si="34"/>
        <v>105</v>
      </c>
      <c r="AY24" s="31">
        <f t="shared" si="34"/>
        <v>0</v>
      </c>
      <c r="AZ24" s="32">
        <f t="shared" si="34"/>
        <v>4.2</v>
      </c>
      <c r="BA24" s="32"/>
      <c r="BB24" s="32"/>
      <c r="BC24" s="34">
        <f t="shared" si="34"/>
        <v>245</v>
      </c>
      <c r="BD24" s="32">
        <f t="shared" si="34"/>
        <v>9.8000000000000007</v>
      </c>
      <c r="BE24" s="34">
        <f t="shared" si="34"/>
        <v>350</v>
      </c>
      <c r="BF24" s="15">
        <f t="shared" si="34"/>
        <v>14</v>
      </c>
    </row>
    <row r="25" spans="1:58" s="9" customFormat="1" ht="17.25" hidden="1" customHeight="1" thickTop="1" thickBot="1" x14ac:dyDescent="0.3">
      <c r="A25" s="223" t="s">
        <v>10</v>
      </c>
      <c r="B25" s="224"/>
      <c r="C25" s="225"/>
      <c r="D25" s="31">
        <f>D13+D24</f>
        <v>900</v>
      </c>
      <c r="E25" s="31">
        <f t="shared" ref="E25:BF25" si="35">E13+E24</f>
        <v>840</v>
      </c>
      <c r="F25" s="36">
        <f t="shared" si="35"/>
        <v>15</v>
      </c>
      <c r="G25" s="15">
        <f t="shared" si="35"/>
        <v>180</v>
      </c>
      <c r="H25" s="14">
        <f t="shared" si="35"/>
        <v>165</v>
      </c>
      <c r="I25" s="32">
        <f t="shared" si="35"/>
        <v>6.6</v>
      </c>
      <c r="J25" s="33">
        <f t="shared" si="35"/>
        <v>82.5</v>
      </c>
      <c r="K25" s="32">
        <f t="shared" si="35"/>
        <v>3.3</v>
      </c>
      <c r="L25" s="34">
        <f t="shared" si="35"/>
        <v>252.5</v>
      </c>
      <c r="M25" s="32">
        <f t="shared" si="35"/>
        <v>10.1</v>
      </c>
      <c r="N25" s="34">
        <f t="shared" si="35"/>
        <v>500</v>
      </c>
      <c r="O25" s="15">
        <f t="shared" si="35"/>
        <v>20</v>
      </c>
      <c r="P25" s="35">
        <f t="shared" si="35"/>
        <v>150</v>
      </c>
      <c r="Q25" s="31">
        <f t="shared" si="35"/>
        <v>0</v>
      </c>
      <c r="R25" s="32">
        <f t="shared" si="35"/>
        <v>6</v>
      </c>
      <c r="S25" s="32"/>
      <c r="T25" s="32"/>
      <c r="U25" s="34">
        <f t="shared" si="35"/>
        <v>225</v>
      </c>
      <c r="V25" s="32">
        <f t="shared" si="35"/>
        <v>9</v>
      </c>
      <c r="W25" s="34">
        <f t="shared" si="35"/>
        <v>375</v>
      </c>
      <c r="X25" s="15">
        <f t="shared" si="35"/>
        <v>15</v>
      </c>
      <c r="Y25" s="14">
        <f t="shared" si="35"/>
        <v>60</v>
      </c>
      <c r="Z25" s="32">
        <f t="shared" si="35"/>
        <v>8.4</v>
      </c>
      <c r="AA25" s="33">
        <f t="shared" si="35"/>
        <v>105</v>
      </c>
      <c r="AB25" s="32">
        <f t="shared" si="35"/>
        <v>4.2</v>
      </c>
      <c r="AC25" s="34">
        <f t="shared" si="35"/>
        <v>260</v>
      </c>
      <c r="AD25" s="32">
        <f t="shared" si="35"/>
        <v>10.4</v>
      </c>
      <c r="AE25" s="34">
        <f t="shared" si="35"/>
        <v>575</v>
      </c>
      <c r="AF25" s="15">
        <f t="shared" si="35"/>
        <v>23</v>
      </c>
      <c r="AG25" s="35">
        <f t="shared" si="35"/>
        <v>270</v>
      </c>
      <c r="AH25" s="31">
        <f t="shared" si="35"/>
        <v>0</v>
      </c>
      <c r="AI25" s="32">
        <f t="shared" si="35"/>
        <v>10.600000000000001</v>
      </c>
      <c r="AJ25" s="32"/>
      <c r="AK25" s="32"/>
      <c r="AL25" s="34">
        <f t="shared" si="35"/>
        <v>310</v>
      </c>
      <c r="AM25" s="32">
        <f t="shared" si="35"/>
        <v>12.399999999999999</v>
      </c>
      <c r="AN25" s="34">
        <f t="shared" si="35"/>
        <v>580</v>
      </c>
      <c r="AO25" s="15">
        <f t="shared" si="35"/>
        <v>23</v>
      </c>
      <c r="AP25" s="14">
        <f t="shared" si="35"/>
        <v>225</v>
      </c>
      <c r="AQ25" s="32">
        <f t="shared" si="35"/>
        <v>9</v>
      </c>
      <c r="AR25" s="33">
        <f t="shared" si="35"/>
        <v>112.5</v>
      </c>
      <c r="AS25" s="32">
        <f t="shared" si="35"/>
        <v>4.5</v>
      </c>
      <c r="AT25" s="34">
        <f t="shared" si="35"/>
        <v>337.5</v>
      </c>
      <c r="AU25" s="32">
        <f t="shared" si="35"/>
        <v>13.5</v>
      </c>
      <c r="AV25" s="34">
        <f t="shared" si="35"/>
        <v>675</v>
      </c>
      <c r="AW25" s="15">
        <f t="shared" si="35"/>
        <v>27</v>
      </c>
      <c r="AX25" s="35">
        <f t="shared" si="35"/>
        <v>255</v>
      </c>
      <c r="AY25" s="31">
        <f t="shared" si="35"/>
        <v>0</v>
      </c>
      <c r="AZ25" s="32">
        <f t="shared" si="35"/>
        <v>10.199999999999999</v>
      </c>
      <c r="BA25" s="32"/>
      <c r="BB25" s="32"/>
      <c r="BC25" s="34">
        <f t="shared" si="35"/>
        <v>385</v>
      </c>
      <c r="BD25" s="32">
        <f t="shared" si="35"/>
        <v>15.8</v>
      </c>
      <c r="BE25" s="34">
        <f t="shared" si="35"/>
        <v>640</v>
      </c>
      <c r="BF25" s="15">
        <f t="shared" si="35"/>
        <v>26</v>
      </c>
    </row>
    <row r="26" spans="1:58" s="9" customFormat="1" ht="17.25" hidden="1" customHeight="1" thickTop="1" thickBot="1" x14ac:dyDescent="0.3">
      <c r="A26" s="227" t="s">
        <v>36</v>
      </c>
      <c r="B26" s="228"/>
      <c r="C26" s="229"/>
      <c r="D26" s="230">
        <f>SUM(H26:BF26)</f>
        <v>7</v>
      </c>
      <c r="E26" s="230"/>
      <c r="F26" s="231"/>
      <c r="G26" s="232"/>
      <c r="H26" s="215">
        <f>COUNTIF(C16:C23,4)</f>
        <v>0</v>
      </c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7"/>
      <c r="X26" s="233"/>
      <c r="Y26" s="215">
        <f>COUNTIF(C16:C23,5)</f>
        <v>3</v>
      </c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7"/>
      <c r="AO26" s="233"/>
      <c r="AP26" s="215">
        <f>COUNTIF(C16:C23,6)</f>
        <v>4</v>
      </c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7"/>
      <c r="BF26" s="217"/>
    </row>
    <row r="27" spans="1:58" hidden="1" x14ac:dyDescent="0.25"/>
    <row r="28" spans="1:58" ht="16.5" thickBot="1" x14ac:dyDescent="0.3">
      <c r="A28" s="6" t="s">
        <v>168</v>
      </c>
    </row>
    <row r="29" spans="1:58" x14ac:dyDescent="0.25">
      <c r="A29" s="193" t="s">
        <v>5</v>
      </c>
      <c r="B29" s="196" t="s">
        <v>0</v>
      </c>
      <c r="C29" s="199" t="s">
        <v>16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</row>
    <row r="30" spans="1:58" x14ac:dyDescent="0.25">
      <c r="A30" s="194"/>
      <c r="B30" s="197"/>
      <c r="C30" s="202" t="s">
        <v>9</v>
      </c>
      <c r="D30" s="205" t="s">
        <v>17</v>
      </c>
      <c r="E30" s="205"/>
      <c r="F30" s="205"/>
      <c r="G30" s="206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34"/>
    </row>
    <row r="31" spans="1:58" x14ac:dyDescent="0.25">
      <c r="A31" s="194"/>
      <c r="B31" s="197"/>
      <c r="C31" s="203"/>
      <c r="D31" s="206"/>
      <c r="E31" s="206"/>
      <c r="F31" s="206"/>
      <c r="G31" s="206"/>
      <c r="H31" s="213" t="s">
        <v>1</v>
      </c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205"/>
      <c r="X31" s="214"/>
      <c r="Y31" s="213" t="s">
        <v>2</v>
      </c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205"/>
      <c r="AO31" s="214"/>
      <c r="AP31" s="190" t="s">
        <v>3</v>
      </c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205"/>
      <c r="BF31" s="214"/>
    </row>
    <row r="32" spans="1:58" x14ac:dyDescent="0.25">
      <c r="A32" s="194"/>
      <c r="B32" s="197"/>
      <c r="C32" s="203"/>
      <c r="D32" s="209" t="s">
        <v>26</v>
      </c>
      <c r="E32" s="210" t="s">
        <v>19</v>
      </c>
      <c r="F32" s="211"/>
      <c r="G32" s="212" t="s">
        <v>27</v>
      </c>
      <c r="H32" s="191" t="s">
        <v>15</v>
      </c>
      <c r="I32" s="191"/>
      <c r="J32" s="192"/>
      <c r="K32" s="192"/>
      <c r="L32" s="192"/>
      <c r="M32" s="192"/>
      <c r="N32" s="192"/>
      <c r="O32" s="192"/>
      <c r="P32" s="191" t="s">
        <v>19</v>
      </c>
      <c r="Q32" s="192"/>
      <c r="R32" s="192"/>
      <c r="S32" s="192"/>
      <c r="T32" s="192"/>
      <c r="U32" s="192"/>
      <c r="V32" s="192"/>
      <c r="W32" s="192"/>
      <c r="X32" s="192"/>
      <c r="Y32" s="191" t="s">
        <v>15</v>
      </c>
      <c r="Z32" s="191"/>
      <c r="AA32" s="192"/>
      <c r="AB32" s="192"/>
      <c r="AC32" s="192"/>
      <c r="AD32" s="192"/>
      <c r="AE32" s="192"/>
      <c r="AF32" s="192"/>
      <c r="AG32" s="191" t="s">
        <v>19</v>
      </c>
      <c r="AH32" s="192"/>
      <c r="AI32" s="192"/>
      <c r="AJ32" s="192"/>
      <c r="AK32" s="192"/>
      <c r="AL32" s="192"/>
      <c r="AM32" s="192"/>
      <c r="AN32" s="192"/>
      <c r="AO32" s="192"/>
      <c r="AP32" s="191" t="s">
        <v>15</v>
      </c>
      <c r="AQ32" s="191"/>
      <c r="AR32" s="192"/>
      <c r="AS32" s="192"/>
      <c r="AT32" s="192"/>
      <c r="AU32" s="192"/>
      <c r="AV32" s="192"/>
      <c r="AW32" s="192"/>
      <c r="AX32" s="191" t="s">
        <v>19</v>
      </c>
      <c r="AY32" s="192"/>
      <c r="AZ32" s="192"/>
      <c r="BA32" s="192"/>
      <c r="BB32" s="192"/>
      <c r="BC32" s="192"/>
      <c r="BD32" s="192"/>
      <c r="BE32" s="192"/>
      <c r="BF32" s="192"/>
    </row>
    <row r="33" spans="1:58" x14ac:dyDescent="0.25">
      <c r="A33" s="194"/>
      <c r="B33" s="197"/>
      <c r="C33" s="203"/>
      <c r="D33" s="209"/>
      <c r="E33" s="205" t="s">
        <v>24</v>
      </c>
      <c r="F33" s="205" t="s">
        <v>25</v>
      </c>
      <c r="G33" s="209"/>
      <c r="H33" s="190" t="s">
        <v>22</v>
      </c>
      <c r="I33" s="205"/>
      <c r="J33" s="205" t="s">
        <v>20</v>
      </c>
      <c r="K33" s="205"/>
      <c r="L33" s="205" t="s">
        <v>21</v>
      </c>
      <c r="M33" s="205"/>
      <c r="N33" s="205" t="s">
        <v>17</v>
      </c>
      <c r="O33" s="214"/>
      <c r="P33" s="29" t="s">
        <v>22</v>
      </c>
      <c r="Q33" s="205" t="s">
        <v>23</v>
      </c>
      <c r="R33" s="205"/>
      <c r="S33" s="166" t="s">
        <v>20</v>
      </c>
      <c r="T33" s="166"/>
      <c r="U33" s="205" t="s">
        <v>21</v>
      </c>
      <c r="V33" s="205"/>
      <c r="W33" s="205" t="s">
        <v>17</v>
      </c>
      <c r="X33" s="214"/>
      <c r="Y33" s="190" t="s">
        <v>22</v>
      </c>
      <c r="Z33" s="205"/>
      <c r="AA33" s="205" t="s">
        <v>20</v>
      </c>
      <c r="AB33" s="205"/>
      <c r="AC33" s="205" t="s">
        <v>21</v>
      </c>
      <c r="AD33" s="205"/>
      <c r="AE33" s="205" t="s">
        <v>17</v>
      </c>
      <c r="AF33" s="214"/>
      <c r="AG33" s="29" t="s">
        <v>22</v>
      </c>
      <c r="AH33" s="205" t="s">
        <v>23</v>
      </c>
      <c r="AI33" s="205"/>
      <c r="AJ33" s="166" t="s">
        <v>20</v>
      </c>
      <c r="AK33" s="166"/>
      <c r="AL33" s="205" t="s">
        <v>21</v>
      </c>
      <c r="AM33" s="205"/>
      <c r="AN33" s="205" t="s">
        <v>17</v>
      </c>
      <c r="AO33" s="214"/>
      <c r="AP33" s="190" t="s">
        <v>22</v>
      </c>
      <c r="AQ33" s="205"/>
      <c r="AR33" s="205" t="s">
        <v>20</v>
      </c>
      <c r="AS33" s="205"/>
      <c r="AT33" s="205" t="s">
        <v>21</v>
      </c>
      <c r="AU33" s="205"/>
      <c r="AV33" s="205" t="s">
        <v>17</v>
      </c>
      <c r="AW33" s="214"/>
      <c r="AX33" s="29" t="s">
        <v>22</v>
      </c>
      <c r="AY33" s="205" t="s">
        <v>23</v>
      </c>
      <c r="AZ33" s="205"/>
      <c r="BA33" s="166" t="s">
        <v>20</v>
      </c>
      <c r="BB33" s="166"/>
      <c r="BC33" s="205" t="s">
        <v>21</v>
      </c>
      <c r="BD33" s="205"/>
      <c r="BE33" s="205" t="s">
        <v>17</v>
      </c>
      <c r="BF33" s="214"/>
    </row>
    <row r="34" spans="1:58" ht="31.5" x14ac:dyDescent="0.25">
      <c r="A34" s="195"/>
      <c r="B34" s="198"/>
      <c r="C34" s="204"/>
      <c r="D34" s="206"/>
      <c r="E34" s="226"/>
      <c r="F34" s="226"/>
      <c r="G34" s="209"/>
      <c r="H34" s="30" t="s">
        <v>14</v>
      </c>
      <c r="I34" s="11" t="s">
        <v>18</v>
      </c>
      <c r="J34" s="29" t="s">
        <v>14</v>
      </c>
      <c r="K34" s="11" t="s">
        <v>18</v>
      </c>
      <c r="L34" s="29" t="s">
        <v>14</v>
      </c>
      <c r="M34" s="11" t="s">
        <v>18</v>
      </c>
      <c r="N34" s="29" t="s">
        <v>14</v>
      </c>
      <c r="O34" s="20" t="s">
        <v>18</v>
      </c>
      <c r="P34" s="29" t="s">
        <v>24</v>
      </c>
      <c r="Q34" s="29" t="s">
        <v>25</v>
      </c>
      <c r="R34" s="11" t="s">
        <v>18</v>
      </c>
      <c r="S34" s="68" t="s">
        <v>14</v>
      </c>
      <c r="T34" s="68" t="s">
        <v>18</v>
      </c>
      <c r="U34" s="29" t="s">
        <v>14</v>
      </c>
      <c r="V34" s="11" t="s">
        <v>18</v>
      </c>
      <c r="W34" s="29" t="s">
        <v>14</v>
      </c>
      <c r="X34" s="11" t="s">
        <v>18</v>
      </c>
      <c r="Y34" s="30" t="s">
        <v>14</v>
      </c>
      <c r="Z34" s="11" t="s">
        <v>18</v>
      </c>
      <c r="AA34" s="29" t="s">
        <v>14</v>
      </c>
      <c r="AB34" s="11" t="s">
        <v>18</v>
      </c>
      <c r="AC34" s="29" t="s">
        <v>14</v>
      </c>
      <c r="AD34" s="11" t="s">
        <v>18</v>
      </c>
      <c r="AE34" s="29" t="s">
        <v>14</v>
      </c>
      <c r="AF34" s="20" t="s">
        <v>18</v>
      </c>
      <c r="AG34" s="29" t="s">
        <v>24</v>
      </c>
      <c r="AH34" s="29" t="s">
        <v>25</v>
      </c>
      <c r="AI34" s="11" t="s">
        <v>18</v>
      </c>
      <c r="AJ34" s="68" t="s">
        <v>14</v>
      </c>
      <c r="AK34" s="68" t="s">
        <v>18</v>
      </c>
      <c r="AL34" s="29" t="s">
        <v>14</v>
      </c>
      <c r="AM34" s="11" t="s">
        <v>18</v>
      </c>
      <c r="AN34" s="29" t="s">
        <v>14</v>
      </c>
      <c r="AO34" s="11" t="s">
        <v>18</v>
      </c>
      <c r="AP34" s="30" t="s">
        <v>14</v>
      </c>
      <c r="AQ34" s="11" t="s">
        <v>18</v>
      </c>
      <c r="AR34" s="29" t="s">
        <v>14</v>
      </c>
      <c r="AS34" s="11" t="s">
        <v>18</v>
      </c>
      <c r="AT34" s="29" t="s">
        <v>14</v>
      </c>
      <c r="AU34" s="11" t="s">
        <v>18</v>
      </c>
      <c r="AV34" s="29" t="s">
        <v>14</v>
      </c>
      <c r="AW34" s="20" t="s">
        <v>18</v>
      </c>
      <c r="AX34" s="29" t="s">
        <v>24</v>
      </c>
      <c r="AY34" s="29" t="s">
        <v>25</v>
      </c>
      <c r="AZ34" s="11" t="s">
        <v>18</v>
      </c>
      <c r="BA34" s="68" t="s">
        <v>14</v>
      </c>
      <c r="BB34" s="68" t="s">
        <v>18</v>
      </c>
      <c r="BC34" s="29" t="s">
        <v>14</v>
      </c>
      <c r="BD34" s="11" t="s">
        <v>18</v>
      </c>
      <c r="BE34" s="29" t="s">
        <v>14</v>
      </c>
      <c r="BF34" s="20" t="s">
        <v>18</v>
      </c>
    </row>
    <row r="35" spans="1:58" ht="16.5" thickBot="1" x14ac:dyDescent="0.3">
      <c r="A35" s="218" t="s">
        <v>8</v>
      </c>
      <c r="B35" s="219"/>
      <c r="C35" s="220"/>
      <c r="D35" s="1">
        <v>735</v>
      </c>
      <c r="E35" s="1">
        <v>630</v>
      </c>
      <c r="F35" s="1">
        <v>15</v>
      </c>
      <c r="G35" s="21">
        <v>136</v>
      </c>
      <c r="H35" s="22">
        <v>135</v>
      </c>
      <c r="I35" s="23">
        <v>5.3999999999999995</v>
      </c>
      <c r="J35" s="24">
        <v>67.5</v>
      </c>
      <c r="K35" s="23">
        <v>2.6999999999999997</v>
      </c>
      <c r="L35" s="25">
        <v>247.5</v>
      </c>
      <c r="M35" s="23">
        <v>9.9</v>
      </c>
      <c r="N35" s="25">
        <v>450</v>
      </c>
      <c r="O35" s="28">
        <v>18</v>
      </c>
      <c r="P35" s="26">
        <v>120</v>
      </c>
      <c r="Q35" s="27">
        <v>0</v>
      </c>
      <c r="R35" s="23">
        <v>4.8</v>
      </c>
      <c r="S35" s="23">
        <v>24</v>
      </c>
      <c r="T35" s="23">
        <v>0.96</v>
      </c>
      <c r="U35" s="25">
        <v>180</v>
      </c>
      <c r="V35" s="23">
        <v>7.1999999999999993</v>
      </c>
      <c r="W35" s="25">
        <v>300</v>
      </c>
      <c r="X35" s="28">
        <v>12</v>
      </c>
      <c r="Y35" s="22"/>
      <c r="Z35" s="23">
        <v>6</v>
      </c>
      <c r="AA35" s="24">
        <v>75</v>
      </c>
      <c r="AB35" s="23">
        <v>3</v>
      </c>
      <c r="AC35" s="25">
        <v>150</v>
      </c>
      <c r="AD35" s="23">
        <v>6</v>
      </c>
      <c r="AE35" s="25">
        <v>375</v>
      </c>
      <c r="AF35" s="28">
        <v>15</v>
      </c>
      <c r="AG35" s="26">
        <v>195</v>
      </c>
      <c r="AH35" s="27">
        <v>0</v>
      </c>
      <c r="AI35" s="23">
        <v>7.6000000000000005</v>
      </c>
      <c r="AJ35" s="23">
        <v>9</v>
      </c>
      <c r="AK35" s="23">
        <v>0.36</v>
      </c>
      <c r="AL35" s="25">
        <v>185</v>
      </c>
      <c r="AM35" s="23">
        <v>7.3999999999999995</v>
      </c>
      <c r="AN35" s="25">
        <v>380</v>
      </c>
      <c r="AO35" s="28">
        <v>15</v>
      </c>
      <c r="AP35" s="22">
        <v>150</v>
      </c>
      <c r="AQ35" s="23">
        <v>6</v>
      </c>
      <c r="AR35" s="24">
        <v>75</v>
      </c>
      <c r="AS35" s="23">
        <v>3</v>
      </c>
      <c r="AT35" s="25">
        <v>225</v>
      </c>
      <c r="AU35" s="23">
        <v>9</v>
      </c>
      <c r="AV35" s="25">
        <v>450</v>
      </c>
      <c r="AW35" s="28">
        <v>18</v>
      </c>
      <c r="AX35" s="26">
        <v>150</v>
      </c>
      <c r="AY35" s="27">
        <v>0</v>
      </c>
      <c r="AZ35" s="23">
        <v>6</v>
      </c>
      <c r="BA35" s="23"/>
      <c r="BB35" s="23"/>
      <c r="BC35" s="25">
        <v>140</v>
      </c>
      <c r="BD35" s="23">
        <v>5.9999999999999991</v>
      </c>
      <c r="BE35" s="25">
        <v>290</v>
      </c>
      <c r="BF35" s="28">
        <v>12</v>
      </c>
    </row>
    <row r="36" spans="1:58" x14ac:dyDescent="0.25">
      <c r="A36" s="5" t="s">
        <v>4</v>
      </c>
      <c r="B36" s="221" t="s">
        <v>39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35"/>
    </row>
    <row r="37" spans="1:58" x14ac:dyDescent="0.25">
      <c r="A37" s="73">
        <v>58</v>
      </c>
      <c r="B37" s="3" t="s">
        <v>131</v>
      </c>
      <c r="C37" s="66" t="s">
        <v>83</v>
      </c>
      <c r="D37" s="17">
        <f>SUM(H37,Y37,AP37)</f>
        <v>0</v>
      </c>
      <c r="E37" s="17">
        <f>SUM(P37,AG37,AX37)</f>
        <v>15</v>
      </c>
      <c r="F37" s="17">
        <f>SUM(Q37,AH37,AY37)</f>
        <v>0</v>
      </c>
      <c r="G37" s="13">
        <f>SUM(O37,X37,AF37,AO37,AW37,BF37)</f>
        <v>1</v>
      </c>
      <c r="H37" s="29"/>
      <c r="I37" s="12" t="str">
        <f t="shared" ref="I37:I56" si="36">IF(O37&gt;0,H37/25,"")</f>
        <v/>
      </c>
      <c r="J37" s="19" t="str">
        <f t="shared" ref="J37:J56" si="37">IF(O37&gt;0,H37/2,"")</f>
        <v/>
      </c>
      <c r="K37" s="12" t="str">
        <f t="shared" ref="K37:K56" si="38">IF(O37&gt;0,J37/25,"")</f>
        <v/>
      </c>
      <c r="L37" s="16" t="str">
        <f t="shared" ref="L37:L56" si="39">IF(O37&gt;0,N37-H37-J37,"")</f>
        <v/>
      </c>
      <c r="M37" s="12" t="str">
        <f t="shared" ref="M37:M56" si="40">IF(O37&gt;0,L37/25,"")</f>
        <v/>
      </c>
      <c r="N37" s="16" t="str">
        <f t="shared" ref="N37:N56" si="41">IF(O37&gt;0,O37*25,"")</f>
        <v/>
      </c>
      <c r="O37" s="13"/>
      <c r="P37" s="41">
        <v>15</v>
      </c>
      <c r="Q37" s="10"/>
      <c r="R37" s="67">
        <f t="shared" ref="R37:R56" si="42">IF(X37&gt;0,SUM(P37:Q37)/25,"")</f>
        <v>0.6</v>
      </c>
      <c r="S37" s="69">
        <f t="shared" ref="S37:S56" si="43">IF(X37&gt;0,ROUND((P37/5),0),"")</f>
        <v>3</v>
      </c>
      <c r="T37" s="67">
        <f t="shared" ref="T37:T56" si="44">IF(X37&gt;0,S37/25,"")</f>
        <v>0.12</v>
      </c>
      <c r="U37" s="66">
        <f t="shared" ref="U37:U56" si="45">IF(X37&gt;0,W37-P37-Q37-S37,"")</f>
        <v>7</v>
      </c>
      <c r="V37" s="67">
        <f t="shared" ref="V37:V56" si="46">IF(X37&gt;0,U37/25,"")</f>
        <v>0.28000000000000003</v>
      </c>
      <c r="W37" s="16">
        <f t="shared" ref="W37" si="47">IF(X37&gt;0,X37*25,"")</f>
        <v>25</v>
      </c>
      <c r="X37" s="13">
        <v>1</v>
      </c>
      <c r="Y37" s="29"/>
      <c r="Z37" s="12" t="str">
        <f t="shared" ref="Z37:Z56" si="48">IF(AF37&gt;0,Y37/25,"")</f>
        <v/>
      </c>
      <c r="AA37" s="19" t="str">
        <f t="shared" ref="AA37:AA56" si="49">IF(AF37&gt;0,Y37/2,"")</f>
        <v/>
      </c>
      <c r="AB37" s="12" t="str">
        <f t="shared" ref="AB37:AB56" si="50">IF(AF37&gt;0,AA37/25,"")</f>
        <v/>
      </c>
      <c r="AC37" s="16" t="str">
        <f t="shared" ref="AC37:AC56" si="51">IF(AF37&gt;0,AE37-Y37-AA37,"")</f>
        <v/>
      </c>
      <c r="AD37" s="12" t="str">
        <f t="shared" ref="AD37:AD56" si="52">IF(AF37&gt;0,AC37/25,"")</f>
        <v/>
      </c>
      <c r="AE37" s="16" t="str">
        <f t="shared" ref="AE37:AE56" si="53">IF(AF37&gt;0,AF37*25,"")</f>
        <v/>
      </c>
      <c r="AF37" s="13"/>
      <c r="AG37" s="29"/>
      <c r="AH37" s="10"/>
      <c r="AI37" s="67" t="str">
        <f t="shared" ref="AI37:AI56" si="54">IF(AO37&gt;0,SUM(AG37:AH37)/25,"")</f>
        <v/>
      </c>
      <c r="AJ37" s="69" t="str">
        <f t="shared" ref="AJ37:AJ56" si="55">IF(AO37&gt;0,ROUND((AG37/5),0),"")</f>
        <v/>
      </c>
      <c r="AK37" s="67" t="str">
        <f t="shared" ref="AK37:AK56" si="56">IF(AO37&gt;0,AJ37/25,"")</f>
        <v/>
      </c>
      <c r="AL37" s="66" t="str">
        <f t="shared" ref="AL37:AL56" si="57">IF(AO37&gt;0,AN37-AG37-AH37-AJ37,"")</f>
        <v/>
      </c>
      <c r="AM37" s="67" t="str">
        <f t="shared" ref="AM37:AM56" si="58">IF(AO37&gt;0,AL37/25,"")</f>
        <v/>
      </c>
      <c r="AN37" s="16" t="str">
        <f t="shared" ref="AN37:AN56" si="59">IF(AO37&gt;0,AO37*25,"")</f>
        <v/>
      </c>
      <c r="AO37" s="13"/>
      <c r="AP37" s="29"/>
      <c r="AQ37" s="12" t="str">
        <f t="shared" ref="AQ37:AQ56" si="60">IF(AW37&gt;0,AP37/25,"")</f>
        <v/>
      </c>
      <c r="AR37" s="19" t="str">
        <f t="shared" ref="AR37:AR56" si="61">IF(AW37&gt;0,AP37/2,"")</f>
        <v/>
      </c>
      <c r="AS37" s="12" t="str">
        <f t="shared" ref="AS37:AS56" si="62">IF(AW37&gt;0,AR37/25,"")</f>
        <v/>
      </c>
      <c r="AT37" s="16" t="str">
        <f t="shared" ref="AT37:AT56" si="63">IF(AW37&gt;0,AV37-AP37-AR37,"")</f>
        <v/>
      </c>
      <c r="AU37" s="12" t="str">
        <f t="shared" ref="AU37:AU56" si="64">IF(AW37&gt;0,AT37/25,"")</f>
        <v/>
      </c>
      <c r="AV37" s="16" t="str">
        <f t="shared" ref="AV37:AV56" si="65">IF(AW37&gt;0,AW37*25,"")</f>
        <v/>
      </c>
      <c r="AW37" s="13"/>
      <c r="AX37" s="41"/>
      <c r="AY37" s="10"/>
      <c r="AZ37" s="67" t="str">
        <f t="shared" ref="AZ37:AZ56" si="66">IF(BF37&gt;0,SUM(AX37:AY37)/25,"")</f>
        <v/>
      </c>
      <c r="BA37" s="69" t="str">
        <f t="shared" ref="BA37:BA56" si="67">IF(BF37&gt;0,ROUND((AX37/5),0),"")</f>
        <v/>
      </c>
      <c r="BB37" s="67" t="str">
        <f t="shared" ref="BB37:BB56" si="68">IF(BF37&gt;0,BA37/25,"")</f>
        <v/>
      </c>
      <c r="BC37" s="66" t="str">
        <f t="shared" ref="BC37:BC56" si="69">IF(BF37&gt;0,BE37-AX37-AY37-BA37,"")</f>
        <v/>
      </c>
      <c r="BD37" s="67" t="str">
        <f t="shared" ref="BD37:BD56" si="70">IF(BF37&gt;0,BC37/25,"")</f>
        <v/>
      </c>
      <c r="BE37" s="16" t="str">
        <f t="shared" ref="BE37:BE56" si="71">IF(BF37&gt;0,BF37*25,"")</f>
        <v/>
      </c>
      <c r="BF37" s="13"/>
    </row>
    <row r="38" spans="1:58" x14ac:dyDescent="0.25">
      <c r="A38" s="73">
        <v>59</v>
      </c>
      <c r="B38" s="3" t="s">
        <v>132</v>
      </c>
      <c r="C38" s="66" t="s">
        <v>83</v>
      </c>
      <c r="D38" s="17">
        <f t="shared" ref="D38:D39" si="72">SUM(H38,Y38,AP38)</f>
        <v>0</v>
      </c>
      <c r="E38" s="17">
        <f t="shared" ref="E38:E39" si="73">SUM(P38,AG38,AX38)</f>
        <v>15</v>
      </c>
      <c r="F38" s="17">
        <f t="shared" ref="F38:F39" si="74">SUM(Q38,AH38,AY38)</f>
        <v>0</v>
      </c>
      <c r="G38" s="13">
        <f t="shared" ref="G38:G39" si="75">SUM(O38,X38,AF38,AO38,AW38,BF38)</f>
        <v>1</v>
      </c>
      <c r="H38" s="29"/>
      <c r="I38" s="12" t="str">
        <f t="shared" ref="I38:I55" si="76">IF(O38&gt;0,H38/25,"")</f>
        <v/>
      </c>
      <c r="J38" s="19" t="str">
        <f t="shared" ref="J38:J55" si="77">IF(O38&gt;0,H38/2,"")</f>
        <v/>
      </c>
      <c r="K38" s="12" t="str">
        <f t="shared" ref="K38:K55" si="78">IF(O38&gt;0,J38/25,"")</f>
        <v/>
      </c>
      <c r="L38" s="16" t="str">
        <f t="shared" ref="L38:L55" si="79">IF(O38&gt;0,N38-H38-J38,"")</f>
        <v/>
      </c>
      <c r="M38" s="12" t="str">
        <f t="shared" ref="M38:M55" si="80">IF(O38&gt;0,L38/25,"")</f>
        <v/>
      </c>
      <c r="N38" s="16" t="str">
        <f t="shared" ref="N38:N55" si="81">IF(O38&gt;0,O38*25,"")</f>
        <v/>
      </c>
      <c r="O38" s="13"/>
      <c r="P38" s="41"/>
      <c r="Q38" s="10"/>
      <c r="R38" s="67" t="str">
        <f t="shared" si="42"/>
        <v/>
      </c>
      <c r="S38" s="69" t="str">
        <f t="shared" si="43"/>
        <v/>
      </c>
      <c r="T38" s="67" t="str">
        <f t="shared" si="44"/>
        <v/>
      </c>
      <c r="U38" s="66" t="str">
        <f t="shared" si="45"/>
        <v/>
      </c>
      <c r="V38" s="67" t="str">
        <f t="shared" si="46"/>
        <v/>
      </c>
      <c r="W38" s="16" t="str">
        <f t="shared" ref="W38:W39" si="82">IF(X38&gt;0,X38*25,"")</f>
        <v/>
      </c>
      <c r="X38" s="13"/>
      <c r="Y38" s="29"/>
      <c r="Z38" s="12" t="str">
        <f t="shared" ref="Z38:Z39" si="83">IF(AF38&gt;0,Y38/25,"")</f>
        <v/>
      </c>
      <c r="AA38" s="19" t="str">
        <f t="shared" ref="AA38:AA39" si="84">IF(AF38&gt;0,Y38/2,"")</f>
        <v/>
      </c>
      <c r="AB38" s="12" t="str">
        <f t="shared" ref="AB38:AB39" si="85">IF(AF38&gt;0,AA38/25,"")</f>
        <v/>
      </c>
      <c r="AC38" s="16" t="str">
        <f t="shared" ref="AC38:AC39" si="86">IF(AF38&gt;0,AE38-Y38-AA38,"")</f>
        <v/>
      </c>
      <c r="AD38" s="12" t="str">
        <f t="shared" ref="AD38:AD39" si="87">IF(AF38&gt;0,AC38/25,"")</f>
        <v/>
      </c>
      <c r="AE38" s="16" t="str">
        <f t="shared" ref="AE38:AE39" si="88">IF(AF38&gt;0,AF38*25,"")</f>
        <v/>
      </c>
      <c r="AF38" s="13"/>
      <c r="AG38" s="29">
        <v>15</v>
      </c>
      <c r="AH38" s="10"/>
      <c r="AI38" s="67">
        <f t="shared" si="54"/>
        <v>0.6</v>
      </c>
      <c r="AJ38" s="69">
        <f t="shared" si="55"/>
        <v>3</v>
      </c>
      <c r="AK38" s="67">
        <f t="shared" si="56"/>
        <v>0.12</v>
      </c>
      <c r="AL38" s="66">
        <f t="shared" si="57"/>
        <v>7</v>
      </c>
      <c r="AM38" s="67">
        <f t="shared" si="58"/>
        <v>0.28000000000000003</v>
      </c>
      <c r="AN38" s="16">
        <f t="shared" ref="AN38:AN39" si="89">IF(AO38&gt;0,AO38*25,"")</f>
        <v>25</v>
      </c>
      <c r="AO38" s="13">
        <v>1</v>
      </c>
      <c r="AP38" s="29"/>
      <c r="AQ38" s="12" t="str">
        <f t="shared" ref="AQ38:AQ39" si="90">IF(AW38&gt;0,AP38/25,"")</f>
        <v/>
      </c>
      <c r="AR38" s="19" t="str">
        <f t="shared" ref="AR38:AR39" si="91">IF(AW38&gt;0,AP38/2,"")</f>
        <v/>
      </c>
      <c r="AS38" s="12" t="str">
        <f t="shared" ref="AS38:AS39" si="92">IF(AW38&gt;0,AR38/25,"")</f>
        <v/>
      </c>
      <c r="AT38" s="16" t="str">
        <f t="shared" ref="AT38:AT39" si="93">IF(AW38&gt;0,AV38-AP38-AR38,"")</f>
        <v/>
      </c>
      <c r="AU38" s="12" t="str">
        <f t="shared" ref="AU38:AU39" si="94">IF(AW38&gt;0,AT38/25,"")</f>
        <v/>
      </c>
      <c r="AV38" s="16" t="str">
        <f t="shared" ref="AV38:AV39" si="95">IF(AW38&gt;0,AW38*25,"")</f>
        <v/>
      </c>
      <c r="AW38" s="13"/>
      <c r="AX38" s="41"/>
      <c r="AY38" s="10"/>
      <c r="AZ38" s="67" t="str">
        <f t="shared" si="66"/>
        <v/>
      </c>
      <c r="BA38" s="69" t="str">
        <f t="shared" si="67"/>
        <v/>
      </c>
      <c r="BB38" s="67" t="str">
        <f t="shared" si="68"/>
        <v/>
      </c>
      <c r="BC38" s="66" t="str">
        <f t="shared" si="69"/>
        <v/>
      </c>
      <c r="BD38" s="67" t="str">
        <f t="shared" si="70"/>
        <v/>
      </c>
      <c r="BE38" s="16" t="str">
        <f t="shared" ref="BE38:BE39" si="96">IF(BF38&gt;0,BF38*25,"")</f>
        <v/>
      </c>
      <c r="BF38" s="13"/>
    </row>
    <row r="39" spans="1:58" x14ac:dyDescent="0.25">
      <c r="A39" s="73">
        <v>60</v>
      </c>
      <c r="B39" s="3" t="s">
        <v>133</v>
      </c>
      <c r="C39" s="66" t="s">
        <v>83</v>
      </c>
      <c r="D39" s="17">
        <f t="shared" si="72"/>
        <v>0</v>
      </c>
      <c r="E39" s="17">
        <f t="shared" si="73"/>
        <v>30</v>
      </c>
      <c r="F39" s="17">
        <f t="shared" si="74"/>
        <v>0</v>
      </c>
      <c r="G39" s="13">
        <f t="shared" si="75"/>
        <v>8</v>
      </c>
      <c r="H39" s="29"/>
      <c r="I39" s="12" t="str">
        <f t="shared" si="76"/>
        <v/>
      </c>
      <c r="J39" s="19" t="str">
        <f t="shared" si="77"/>
        <v/>
      </c>
      <c r="K39" s="12" t="str">
        <f t="shared" si="78"/>
        <v/>
      </c>
      <c r="L39" s="16" t="str">
        <f t="shared" si="79"/>
        <v/>
      </c>
      <c r="M39" s="12" t="str">
        <f t="shared" si="80"/>
        <v/>
      </c>
      <c r="N39" s="16" t="str">
        <f t="shared" si="81"/>
        <v/>
      </c>
      <c r="O39" s="13"/>
      <c r="P39" s="41"/>
      <c r="Q39" s="10"/>
      <c r="R39" s="67" t="str">
        <f t="shared" si="42"/>
        <v/>
      </c>
      <c r="S39" s="69" t="str">
        <f t="shared" si="43"/>
        <v/>
      </c>
      <c r="T39" s="67" t="str">
        <f t="shared" si="44"/>
        <v/>
      </c>
      <c r="U39" s="66" t="str">
        <f t="shared" si="45"/>
        <v/>
      </c>
      <c r="V39" s="67" t="str">
        <f t="shared" si="46"/>
        <v/>
      </c>
      <c r="W39" s="16" t="str">
        <f t="shared" si="82"/>
        <v/>
      </c>
      <c r="X39" s="13"/>
      <c r="Y39" s="29"/>
      <c r="Z39" s="12" t="str">
        <f t="shared" si="83"/>
        <v/>
      </c>
      <c r="AA39" s="19" t="str">
        <f t="shared" si="84"/>
        <v/>
      </c>
      <c r="AB39" s="12" t="str">
        <f t="shared" si="85"/>
        <v/>
      </c>
      <c r="AC39" s="16" t="str">
        <f t="shared" si="86"/>
        <v/>
      </c>
      <c r="AD39" s="12" t="str">
        <f t="shared" si="87"/>
        <v/>
      </c>
      <c r="AE39" s="16" t="str">
        <f t="shared" si="88"/>
        <v/>
      </c>
      <c r="AF39" s="13"/>
      <c r="AG39" s="29"/>
      <c r="AH39" s="10"/>
      <c r="AI39" s="67" t="str">
        <f t="shared" si="54"/>
        <v/>
      </c>
      <c r="AJ39" s="69" t="str">
        <f t="shared" si="55"/>
        <v/>
      </c>
      <c r="AK39" s="67" t="str">
        <f t="shared" si="56"/>
        <v/>
      </c>
      <c r="AL39" s="66" t="str">
        <f t="shared" si="57"/>
        <v/>
      </c>
      <c r="AM39" s="67" t="str">
        <f t="shared" si="58"/>
        <v/>
      </c>
      <c r="AN39" s="16" t="str">
        <f t="shared" si="89"/>
        <v/>
      </c>
      <c r="AO39" s="13"/>
      <c r="AP39" s="29"/>
      <c r="AQ39" s="12" t="str">
        <f t="shared" si="90"/>
        <v/>
      </c>
      <c r="AR39" s="19" t="str">
        <f t="shared" si="91"/>
        <v/>
      </c>
      <c r="AS39" s="12" t="str">
        <f t="shared" si="92"/>
        <v/>
      </c>
      <c r="AT39" s="16" t="str">
        <f t="shared" si="93"/>
        <v/>
      </c>
      <c r="AU39" s="12" t="str">
        <f t="shared" si="94"/>
        <v/>
      </c>
      <c r="AV39" s="16" t="str">
        <f t="shared" si="95"/>
        <v/>
      </c>
      <c r="AW39" s="13"/>
      <c r="AX39" s="41">
        <v>30</v>
      </c>
      <c r="AY39" s="10"/>
      <c r="AZ39" s="67">
        <f t="shared" si="66"/>
        <v>1.2</v>
      </c>
      <c r="BA39" s="69">
        <f t="shared" si="67"/>
        <v>6</v>
      </c>
      <c r="BB39" s="67">
        <f t="shared" si="68"/>
        <v>0.24</v>
      </c>
      <c r="BC39" s="66">
        <f t="shared" si="69"/>
        <v>164</v>
      </c>
      <c r="BD39" s="67">
        <f t="shared" si="70"/>
        <v>6.56</v>
      </c>
      <c r="BE39" s="16">
        <f t="shared" si="96"/>
        <v>200</v>
      </c>
      <c r="BF39" s="13">
        <v>8</v>
      </c>
    </row>
    <row r="40" spans="1:58" x14ac:dyDescent="0.25">
      <c r="A40" s="4" t="s">
        <v>145</v>
      </c>
      <c r="B40" s="3" t="s">
        <v>148</v>
      </c>
      <c r="C40" s="16">
        <v>4</v>
      </c>
      <c r="D40" s="17">
        <f t="shared" ref="D40:D57" si="97">SUM(H40,Y40,AP40)</f>
        <v>15</v>
      </c>
      <c r="E40" s="17">
        <f>SUM(P40,AG40,AX40)</f>
        <v>0</v>
      </c>
      <c r="F40" s="17">
        <f>SUM(Q40,AH40,AY40)</f>
        <v>0</v>
      </c>
      <c r="G40" s="13">
        <f t="shared" ref="G40:G57" si="98">SUM(O40,X40,AF40,AO40,AW40,BF40)</f>
        <v>1</v>
      </c>
      <c r="H40" s="29">
        <v>15</v>
      </c>
      <c r="I40" s="12">
        <f t="shared" si="76"/>
        <v>0.6</v>
      </c>
      <c r="J40" s="19">
        <f t="shared" si="77"/>
        <v>7.5</v>
      </c>
      <c r="K40" s="12">
        <f t="shared" si="78"/>
        <v>0.3</v>
      </c>
      <c r="L40" s="16">
        <f t="shared" si="79"/>
        <v>2.5</v>
      </c>
      <c r="M40" s="12">
        <f t="shared" si="80"/>
        <v>0.1</v>
      </c>
      <c r="N40" s="16">
        <f t="shared" si="81"/>
        <v>25</v>
      </c>
      <c r="O40" s="13">
        <v>1</v>
      </c>
      <c r="P40" s="41"/>
      <c r="Q40" s="10"/>
      <c r="R40" s="67" t="str">
        <f t="shared" si="42"/>
        <v/>
      </c>
      <c r="S40" s="69" t="str">
        <f t="shared" si="43"/>
        <v/>
      </c>
      <c r="T40" s="67" t="str">
        <f t="shared" si="44"/>
        <v/>
      </c>
      <c r="U40" s="66" t="str">
        <f t="shared" si="45"/>
        <v/>
      </c>
      <c r="V40" s="67" t="str">
        <f t="shared" si="46"/>
        <v/>
      </c>
      <c r="W40" s="16" t="str">
        <f t="shared" ref="W40:W56" si="99">IF(X40&gt;0,X40*25,"")</f>
        <v/>
      </c>
      <c r="X40" s="13"/>
      <c r="Y40" s="29"/>
      <c r="Z40" s="12" t="str">
        <f t="shared" ref="Z40:Z55" si="100">IF(AF40&gt;0,Y40/25,"")</f>
        <v/>
      </c>
      <c r="AA40" s="19" t="str">
        <f t="shared" ref="AA40:AA55" si="101">IF(AF40&gt;0,Y40/2,"")</f>
        <v/>
      </c>
      <c r="AB40" s="12" t="str">
        <f t="shared" ref="AB40:AB55" si="102">IF(AF40&gt;0,AA40/25,"")</f>
        <v/>
      </c>
      <c r="AC40" s="16" t="str">
        <f t="shared" ref="AC40:AC55" si="103">IF(AF40&gt;0,AE40-Y40-AA40,"")</f>
        <v/>
      </c>
      <c r="AD40" s="12" t="str">
        <f t="shared" ref="AD40:AD55" si="104">IF(AF40&gt;0,AC40/25,"")</f>
        <v/>
      </c>
      <c r="AE40" s="16" t="str">
        <f t="shared" ref="AE40:AE55" si="105">IF(AF40&gt;0,AF40*25,"")</f>
        <v/>
      </c>
      <c r="AF40" s="13"/>
      <c r="AG40" s="29"/>
      <c r="AH40" s="10"/>
      <c r="AI40" s="67" t="str">
        <f t="shared" si="54"/>
        <v/>
      </c>
      <c r="AJ40" s="69" t="str">
        <f t="shared" si="55"/>
        <v/>
      </c>
      <c r="AK40" s="67" t="str">
        <f t="shared" si="56"/>
        <v/>
      </c>
      <c r="AL40" s="66" t="str">
        <f t="shared" si="57"/>
        <v/>
      </c>
      <c r="AM40" s="67" t="str">
        <f t="shared" si="58"/>
        <v/>
      </c>
      <c r="AN40" s="16" t="str">
        <f t="shared" ref="AN40:AN55" si="106">IF(AO40&gt;0,AO40*25,"")</f>
        <v/>
      </c>
      <c r="AO40" s="13"/>
      <c r="AP40" s="29"/>
      <c r="AQ40" s="12" t="str">
        <f t="shared" ref="AQ40:AQ55" si="107">IF(AW40&gt;0,AP40/25,"")</f>
        <v/>
      </c>
      <c r="AR40" s="19" t="str">
        <f t="shared" ref="AR40:AR55" si="108">IF(AW40&gt;0,AP40/2,"")</f>
        <v/>
      </c>
      <c r="AS40" s="12" t="str">
        <f t="shared" ref="AS40:AS55" si="109">IF(AW40&gt;0,AR40/25,"")</f>
        <v/>
      </c>
      <c r="AT40" s="16" t="str">
        <f t="shared" ref="AT40:AT55" si="110">IF(AW40&gt;0,AV40-AP40-AR40,"")</f>
        <v/>
      </c>
      <c r="AU40" s="12" t="str">
        <f t="shared" ref="AU40:AU55" si="111">IF(AW40&gt;0,AT40/25,"")</f>
        <v/>
      </c>
      <c r="AV40" s="16" t="str">
        <f t="shared" ref="AV40:AV55" si="112">IF(AW40&gt;0,AW40*25,"")</f>
        <v/>
      </c>
      <c r="AW40" s="13"/>
      <c r="AX40" s="41"/>
      <c r="AY40" s="10"/>
      <c r="AZ40" s="67" t="str">
        <f t="shared" si="66"/>
        <v/>
      </c>
      <c r="BA40" s="69" t="str">
        <f t="shared" si="67"/>
        <v/>
      </c>
      <c r="BB40" s="67" t="str">
        <f t="shared" si="68"/>
        <v/>
      </c>
      <c r="BC40" s="66" t="str">
        <f t="shared" si="69"/>
        <v/>
      </c>
      <c r="BD40" s="67" t="str">
        <f t="shared" si="70"/>
        <v/>
      </c>
      <c r="BE40" s="16" t="str">
        <f t="shared" ref="BE40:BE55" si="113">IF(BF40&gt;0,BF40*25,"")</f>
        <v/>
      </c>
      <c r="BF40" s="13"/>
    </row>
    <row r="41" spans="1:58" x14ac:dyDescent="0.25">
      <c r="A41" s="4" t="s">
        <v>135</v>
      </c>
      <c r="B41" s="3" t="s">
        <v>149</v>
      </c>
      <c r="C41" s="66" t="s">
        <v>83</v>
      </c>
      <c r="D41" s="17">
        <f t="shared" ref="D41" si="114">SUM(H41,Y41,AP41)</f>
        <v>0</v>
      </c>
      <c r="E41" s="17">
        <f t="shared" ref="E41" si="115">SUM(P41,AG41,AX41)</f>
        <v>15</v>
      </c>
      <c r="F41" s="17">
        <f t="shared" ref="F41" si="116">SUM(Q41,AH41,AY41)</f>
        <v>0</v>
      </c>
      <c r="G41" s="13">
        <f t="shared" ref="G41" si="117">SUM(O41,X41,AF41,AO41,AW41,BF41)</f>
        <v>2</v>
      </c>
      <c r="H41" s="29"/>
      <c r="I41" s="12" t="str">
        <f t="shared" si="76"/>
        <v/>
      </c>
      <c r="J41" s="19" t="str">
        <f t="shared" si="77"/>
        <v/>
      </c>
      <c r="K41" s="12" t="str">
        <f t="shared" si="78"/>
        <v/>
      </c>
      <c r="L41" s="16" t="str">
        <f t="shared" si="79"/>
        <v/>
      </c>
      <c r="M41" s="12" t="str">
        <f t="shared" si="80"/>
        <v/>
      </c>
      <c r="N41" s="16" t="str">
        <f t="shared" si="81"/>
        <v/>
      </c>
      <c r="O41" s="13"/>
      <c r="P41" s="41">
        <v>15</v>
      </c>
      <c r="Q41" s="10"/>
      <c r="R41" s="67">
        <f t="shared" si="42"/>
        <v>0.6</v>
      </c>
      <c r="S41" s="69">
        <f t="shared" si="43"/>
        <v>3</v>
      </c>
      <c r="T41" s="67">
        <f t="shared" si="44"/>
        <v>0.12</v>
      </c>
      <c r="U41" s="66">
        <f t="shared" si="45"/>
        <v>32</v>
      </c>
      <c r="V41" s="67">
        <f t="shared" si="46"/>
        <v>1.28</v>
      </c>
      <c r="W41" s="16">
        <f t="shared" si="99"/>
        <v>50</v>
      </c>
      <c r="X41" s="13">
        <v>2</v>
      </c>
      <c r="Y41" s="29"/>
      <c r="Z41" s="12" t="str">
        <f t="shared" si="100"/>
        <v/>
      </c>
      <c r="AA41" s="19" t="str">
        <f t="shared" si="101"/>
        <v/>
      </c>
      <c r="AB41" s="12" t="str">
        <f t="shared" si="102"/>
        <v/>
      </c>
      <c r="AC41" s="16" t="str">
        <f t="shared" si="103"/>
        <v/>
      </c>
      <c r="AD41" s="12" t="str">
        <f t="shared" si="104"/>
        <v/>
      </c>
      <c r="AE41" s="16" t="str">
        <f t="shared" si="105"/>
        <v/>
      </c>
      <c r="AF41" s="13"/>
      <c r="AG41" s="29"/>
      <c r="AH41" s="10"/>
      <c r="AI41" s="67" t="str">
        <f t="shared" si="54"/>
        <v/>
      </c>
      <c r="AJ41" s="69" t="str">
        <f t="shared" si="55"/>
        <v/>
      </c>
      <c r="AK41" s="67" t="str">
        <f t="shared" si="56"/>
        <v/>
      </c>
      <c r="AL41" s="66" t="str">
        <f t="shared" si="57"/>
        <v/>
      </c>
      <c r="AM41" s="67" t="str">
        <f t="shared" si="58"/>
        <v/>
      </c>
      <c r="AN41" s="16" t="str">
        <f t="shared" si="106"/>
        <v/>
      </c>
      <c r="AO41" s="13"/>
      <c r="AP41" s="29"/>
      <c r="AQ41" s="12" t="str">
        <f t="shared" si="107"/>
        <v/>
      </c>
      <c r="AR41" s="19" t="str">
        <f t="shared" si="108"/>
        <v/>
      </c>
      <c r="AS41" s="12" t="str">
        <f t="shared" si="109"/>
        <v/>
      </c>
      <c r="AT41" s="16" t="str">
        <f t="shared" si="110"/>
        <v/>
      </c>
      <c r="AU41" s="12" t="str">
        <f t="shared" si="111"/>
        <v/>
      </c>
      <c r="AV41" s="16" t="str">
        <f t="shared" si="112"/>
        <v/>
      </c>
      <c r="AW41" s="13"/>
      <c r="AX41" s="41"/>
      <c r="AY41" s="10"/>
      <c r="AZ41" s="67" t="str">
        <f t="shared" si="66"/>
        <v/>
      </c>
      <c r="BA41" s="69" t="str">
        <f t="shared" si="67"/>
        <v/>
      </c>
      <c r="BB41" s="67" t="str">
        <f t="shared" si="68"/>
        <v/>
      </c>
      <c r="BC41" s="66" t="str">
        <f t="shared" si="69"/>
        <v/>
      </c>
      <c r="BD41" s="67" t="str">
        <f t="shared" si="70"/>
        <v/>
      </c>
      <c r="BE41" s="16" t="str">
        <f t="shared" si="113"/>
        <v/>
      </c>
      <c r="BF41" s="13"/>
    </row>
    <row r="42" spans="1:58" x14ac:dyDescent="0.25">
      <c r="A42" s="4" t="s">
        <v>136</v>
      </c>
      <c r="B42" s="2" t="s">
        <v>73</v>
      </c>
      <c r="C42" s="66" t="s">
        <v>83</v>
      </c>
      <c r="D42" s="17">
        <f t="shared" si="97"/>
        <v>15</v>
      </c>
      <c r="E42" s="17">
        <f t="shared" ref="E42:F44" si="118">SUM(P42,AG42,AX42)</f>
        <v>0</v>
      </c>
      <c r="F42" s="17">
        <f t="shared" si="118"/>
        <v>0</v>
      </c>
      <c r="G42" s="13">
        <f t="shared" si="98"/>
        <v>1</v>
      </c>
      <c r="H42" s="29">
        <v>15</v>
      </c>
      <c r="I42" s="12">
        <f t="shared" si="76"/>
        <v>0.6</v>
      </c>
      <c r="J42" s="19">
        <f t="shared" si="77"/>
        <v>7.5</v>
      </c>
      <c r="K42" s="12">
        <f t="shared" si="78"/>
        <v>0.3</v>
      </c>
      <c r="L42" s="16">
        <f t="shared" si="79"/>
        <v>2.5</v>
      </c>
      <c r="M42" s="12">
        <f t="shared" si="80"/>
        <v>0.1</v>
      </c>
      <c r="N42" s="16">
        <f t="shared" si="81"/>
        <v>25</v>
      </c>
      <c r="O42" s="13">
        <v>1</v>
      </c>
      <c r="P42" s="41"/>
      <c r="Q42" s="10"/>
      <c r="R42" s="67" t="str">
        <f t="shared" si="42"/>
        <v/>
      </c>
      <c r="S42" s="69" t="str">
        <f t="shared" si="43"/>
        <v/>
      </c>
      <c r="T42" s="67" t="str">
        <f t="shared" si="44"/>
        <v/>
      </c>
      <c r="U42" s="66" t="str">
        <f t="shared" si="45"/>
        <v/>
      </c>
      <c r="V42" s="67" t="str">
        <f t="shared" si="46"/>
        <v/>
      </c>
      <c r="W42" s="16" t="str">
        <f t="shared" si="99"/>
        <v/>
      </c>
      <c r="X42" s="13"/>
      <c r="Y42" s="29"/>
      <c r="Z42" s="12" t="str">
        <f t="shared" si="100"/>
        <v/>
      </c>
      <c r="AA42" s="19" t="str">
        <f t="shared" si="101"/>
        <v/>
      </c>
      <c r="AB42" s="12" t="str">
        <f t="shared" si="102"/>
        <v/>
      </c>
      <c r="AC42" s="16" t="str">
        <f t="shared" si="103"/>
        <v/>
      </c>
      <c r="AD42" s="12" t="str">
        <f t="shared" si="104"/>
        <v/>
      </c>
      <c r="AE42" s="16" t="str">
        <f t="shared" si="105"/>
        <v/>
      </c>
      <c r="AF42" s="13"/>
      <c r="AG42" s="29"/>
      <c r="AH42" s="10"/>
      <c r="AI42" s="67" t="str">
        <f t="shared" si="54"/>
        <v/>
      </c>
      <c r="AJ42" s="69" t="str">
        <f t="shared" si="55"/>
        <v/>
      </c>
      <c r="AK42" s="67" t="str">
        <f t="shared" si="56"/>
        <v/>
      </c>
      <c r="AL42" s="66" t="str">
        <f t="shared" si="57"/>
        <v/>
      </c>
      <c r="AM42" s="67" t="str">
        <f t="shared" si="58"/>
        <v/>
      </c>
      <c r="AN42" s="16" t="str">
        <f t="shared" si="106"/>
        <v/>
      </c>
      <c r="AO42" s="13"/>
      <c r="AP42" s="29"/>
      <c r="AQ42" s="12" t="str">
        <f t="shared" si="107"/>
        <v/>
      </c>
      <c r="AR42" s="19" t="str">
        <f t="shared" si="108"/>
        <v/>
      </c>
      <c r="AS42" s="12" t="str">
        <f t="shared" si="109"/>
        <v/>
      </c>
      <c r="AT42" s="16" t="str">
        <f t="shared" si="110"/>
        <v/>
      </c>
      <c r="AU42" s="12" t="str">
        <f t="shared" si="111"/>
        <v/>
      </c>
      <c r="AV42" s="16" t="str">
        <f t="shared" si="112"/>
        <v/>
      </c>
      <c r="AW42" s="13"/>
      <c r="AX42" s="41"/>
      <c r="AY42" s="10"/>
      <c r="AZ42" s="67" t="str">
        <f t="shared" si="66"/>
        <v/>
      </c>
      <c r="BA42" s="69" t="str">
        <f t="shared" si="67"/>
        <v/>
      </c>
      <c r="BB42" s="67" t="str">
        <f t="shared" si="68"/>
        <v/>
      </c>
      <c r="BC42" s="66" t="str">
        <f t="shared" si="69"/>
        <v/>
      </c>
      <c r="BD42" s="67" t="str">
        <f t="shared" si="70"/>
        <v/>
      </c>
      <c r="BE42" s="16" t="str">
        <f t="shared" si="113"/>
        <v/>
      </c>
      <c r="BF42" s="13"/>
    </row>
    <row r="43" spans="1:58" x14ac:dyDescent="0.25">
      <c r="A43" s="4" t="s">
        <v>137</v>
      </c>
      <c r="B43" s="3" t="s">
        <v>74</v>
      </c>
      <c r="C43" s="16">
        <v>5</v>
      </c>
      <c r="D43" s="17">
        <f t="shared" si="97"/>
        <v>30</v>
      </c>
      <c r="E43" s="17">
        <f t="shared" si="118"/>
        <v>0</v>
      </c>
      <c r="F43" s="17">
        <f t="shared" si="118"/>
        <v>0</v>
      </c>
      <c r="G43" s="13">
        <f t="shared" si="98"/>
        <v>4</v>
      </c>
      <c r="H43" s="29"/>
      <c r="I43" s="12" t="str">
        <f t="shared" si="76"/>
        <v/>
      </c>
      <c r="J43" s="19" t="str">
        <f t="shared" si="77"/>
        <v/>
      </c>
      <c r="K43" s="12" t="str">
        <f t="shared" si="78"/>
        <v/>
      </c>
      <c r="L43" s="16" t="str">
        <f t="shared" si="79"/>
        <v/>
      </c>
      <c r="M43" s="12" t="str">
        <f t="shared" si="80"/>
        <v/>
      </c>
      <c r="N43" s="16" t="str">
        <f t="shared" si="81"/>
        <v/>
      </c>
      <c r="O43" s="13"/>
      <c r="P43" s="41"/>
      <c r="Q43" s="10"/>
      <c r="R43" s="67" t="str">
        <f t="shared" si="42"/>
        <v/>
      </c>
      <c r="S43" s="69" t="str">
        <f t="shared" si="43"/>
        <v/>
      </c>
      <c r="T43" s="67" t="str">
        <f t="shared" si="44"/>
        <v/>
      </c>
      <c r="U43" s="66" t="str">
        <f t="shared" si="45"/>
        <v/>
      </c>
      <c r="V43" s="67" t="str">
        <f t="shared" si="46"/>
        <v/>
      </c>
      <c r="W43" s="16" t="str">
        <f t="shared" si="99"/>
        <v/>
      </c>
      <c r="X43" s="13"/>
      <c r="Y43" s="29">
        <v>30</v>
      </c>
      <c r="Z43" s="12">
        <f t="shared" si="100"/>
        <v>1.2</v>
      </c>
      <c r="AA43" s="19">
        <f t="shared" si="101"/>
        <v>15</v>
      </c>
      <c r="AB43" s="12">
        <f t="shared" si="102"/>
        <v>0.6</v>
      </c>
      <c r="AC43" s="16">
        <f t="shared" si="103"/>
        <v>55</v>
      </c>
      <c r="AD43" s="12">
        <f t="shared" si="104"/>
        <v>2.2000000000000002</v>
      </c>
      <c r="AE43" s="16">
        <f t="shared" si="105"/>
        <v>100</v>
      </c>
      <c r="AF43" s="13">
        <v>4</v>
      </c>
      <c r="AG43" s="29"/>
      <c r="AH43" s="10"/>
      <c r="AI43" s="67" t="str">
        <f t="shared" si="54"/>
        <v/>
      </c>
      <c r="AJ43" s="69" t="str">
        <f t="shared" si="55"/>
        <v/>
      </c>
      <c r="AK43" s="67" t="str">
        <f t="shared" si="56"/>
        <v/>
      </c>
      <c r="AL43" s="66" t="str">
        <f t="shared" si="57"/>
        <v/>
      </c>
      <c r="AM43" s="67" t="str">
        <f t="shared" si="58"/>
        <v/>
      </c>
      <c r="AN43" s="16" t="str">
        <f t="shared" si="106"/>
        <v/>
      </c>
      <c r="AO43" s="13"/>
      <c r="AP43" s="29"/>
      <c r="AQ43" s="12" t="str">
        <f t="shared" si="107"/>
        <v/>
      </c>
      <c r="AR43" s="19" t="str">
        <f t="shared" si="108"/>
        <v/>
      </c>
      <c r="AS43" s="12" t="str">
        <f t="shared" si="109"/>
        <v/>
      </c>
      <c r="AT43" s="16" t="str">
        <f t="shared" si="110"/>
        <v/>
      </c>
      <c r="AU43" s="12" t="str">
        <f t="shared" si="111"/>
        <v/>
      </c>
      <c r="AV43" s="16" t="str">
        <f t="shared" si="112"/>
        <v/>
      </c>
      <c r="AW43" s="13"/>
      <c r="AX43" s="41"/>
      <c r="AY43" s="10"/>
      <c r="AZ43" s="67" t="str">
        <f t="shared" si="66"/>
        <v/>
      </c>
      <c r="BA43" s="69" t="str">
        <f t="shared" si="67"/>
        <v/>
      </c>
      <c r="BB43" s="67" t="str">
        <f t="shared" si="68"/>
        <v/>
      </c>
      <c r="BC43" s="66" t="str">
        <f t="shared" si="69"/>
        <v/>
      </c>
      <c r="BD43" s="67" t="str">
        <f t="shared" si="70"/>
        <v/>
      </c>
      <c r="BE43" s="16" t="str">
        <f t="shared" si="113"/>
        <v/>
      </c>
      <c r="BF43" s="13"/>
    </row>
    <row r="44" spans="1:58" x14ac:dyDescent="0.25">
      <c r="A44" s="4" t="s">
        <v>138</v>
      </c>
      <c r="B44" s="3" t="s">
        <v>150</v>
      </c>
      <c r="C44" s="66" t="s">
        <v>83</v>
      </c>
      <c r="D44" s="17">
        <f t="shared" si="97"/>
        <v>15</v>
      </c>
      <c r="E44" s="17">
        <f t="shared" si="118"/>
        <v>0</v>
      </c>
      <c r="F44" s="17">
        <f t="shared" si="118"/>
        <v>0</v>
      </c>
      <c r="G44" s="13">
        <f t="shared" si="98"/>
        <v>2</v>
      </c>
      <c r="H44" s="29"/>
      <c r="I44" s="12" t="str">
        <f t="shared" si="76"/>
        <v/>
      </c>
      <c r="J44" s="19" t="str">
        <f t="shared" si="77"/>
        <v/>
      </c>
      <c r="K44" s="12" t="str">
        <f t="shared" si="78"/>
        <v/>
      </c>
      <c r="L44" s="16" t="str">
        <f t="shared" si="79"/>
        <v/>
      </c>
      <c r="M44" s="12" t="str">
        <f t="shared" si="80"/>
        <v/>
      </c>
      <c r="N44" s="16" t="str">
        <f t="shared" si="81"/>
        <v/>
      </c>
      <c r="O44" s="13"/>
      <c r="P44" s="41"/>
      <c r="Q44" s="10"/>
      <c r="R44" s="67" t="str">
        <f t="shared" si="42"/>
        <v/>
      </c>
      <c r="S44" s="69" t="str">
        <f t="shared" si="43"/>
        <v/>
      </c>
      <c r="T44" s="67" t="str">
        <f t="shared" si="44"/>
        <v/>
      </c>
      <c r="U44" s="66" t="str">
        <f t="shared" si="45"/>
        <v/>
      </c>
      <c r="V44" s="67" t="str">
        <f t="shared" si="46"/>
        <v/>
      </c>
      <c r="W44" s="16" t="str">
        <f t="shared" si="99"/>
        <v/>
      </c>
      <c r="X44" s="13"/>
      <c r="Y44" s="29">
        <v>15</v>
      </c>
      <c r="Z44" s="12">
        <f t="shared" si="100"/>
        <v>0.6</v>
      </c>
      <c r="AA44" s="19">
        <f t="shared" si="101"/>
        <v>7.5</v>
      </c>
      <c r="AB44" s="12">
        <f t="shared" si="102"/>
        <v>0.3</v>
      </c>
      <c r="AC44" s="16">
        <f t="shared" si="103"/>
        <v>27.5</v>
      </c>
      <c r="AD44" s="12">
        <f t="shared" si="104"/>
        <v>1.1000000000000001</v>
      </c>
      <c r="AE44" s="16">
        <f t="shared" si="105"/>
        <v>50</v>
      </c>
      <c r="AF44" s="13">
        <v>2</v>
      </c>
      <c r="AG44" s="29"/>
      <c r="AH44" s="10"/>
      <c r="AI44" s="67" t="str">
        <f t="shared" si="54"/>
        <v/>
      </c>
      <c r="AJ44" s="69" t="str">
        <f t="shared" si="55"/>
        <v/>
      </c>
      <c r="AK44" s="67" t="str">
        <f t="shared" si="56"/>
        <v/>
      </c>
      <c r="AL44" s="66" t="str">
        <f t="shared" si="57"/>
        <v/>
      </c>
      <c r="AM44" s="67" t="str">
        <f t="shared" si="58"/>
        <v/>
      </c>
      <c r="AN44" s="16" t="str">
        <f t="shared" si="106"/>
        <v/>
      </c>
      <c r="AO44" s="13"/>
      <c r="AP44" s="29"/>
      <c r="AQ44" s="12" t="str">
        <f t="shared" si="107"/>
        <v/>
      </c>
      <c r="AR44" s="19" t="str">
        <f t="shared" si="108"/>
        <v/>
      </c>
      <c r="AS44" s="12" t="str">
        <f t="shared" si="109"/>
        <v/>
      </c>
      <c r="AT44" s="16" t="str">
        <f t="shared" si="110"/>
        <v/>
      </c>
      <c r="AU44" s="12" t="str">
        <f t="shared" si="111"/>
        <v/>
      </c>
      <c r="AV44" s="16" t="str">
        <f t="shared" si="112"/>
        <v/>
      </c>
      <c r="AW44" s="13"/>
      <c r="AX44" s="41"/>
      <c r="AY44" s="10"/>
      <c r="AZ44" s="67" t="str">
        <f t="shared" si="66"/>
        <v/>
      </c>
      <c r="BA44" s="69" t="str">
        <f t="shared" si="67"/>
        <v/>
      </c>
      <c r="BB44" s="67" t="str">
        <f t="shared" si="68"/>
        <v/>
      </c>
      <c r="BC44" s="66" t="str">
        <f t="shared" si="69"/>
        <v/>
      </c>
      <c r="BD44" s="67" t="str">
        <f t="shared" si="70"/>
        <v/>
      </c>
      <c r="BE44" s="16" t="str">
        <f t="shared" si="113"/>
        <v/>
      </c>
      <c r="BF44" s="13"/>
    </row>
    <row r="45" spans="1:58" x14ac:dyDescent="0.25">
      <c r="A45" s="4" t="s">
        <v>139</v>
      </c>
      <c r="B45" s="3" t="s">
        <v>151</v>
      </c>
      <c r="C45" s="66" t="s">
        <v>83</v>
      </c>
      <c r="D45" s="17">
        <f t="shared" ref="D45" si="119">SUM(H45,Y45,AP45)</f>
        <v>0</v>
      </c>
      <c r="E45" s="17">
        <f t="shared" ref="E45" si="120">SUM(P45,AG45,AX45)</f>
        <v>15</v>
      </c>
      <c r="F45" s="17">
        <f t="shared" ref="F45" si="121">SUM(Q45,AH45,AY45)</f>
        <v>0</v>
      </c>
      <c r="G45" s="13">
        <f t="shared" ref="G45" si="122">SUM(O45,X45,AF45,AO45,AW45,BF45)</f>
        <v>2</v>
      </c>
      <c r="H45" s="29"/>
      <c r="I45" s="12" t="str">
        <f t="shared" si="76"/>
        <v/>
      </c>
      <c r="J45" s="19" t="str">
        <f t="shared" si="77"/>
        <v/>
      </c>
      <c r="K45" s="12" t="str">
        <f t="shared" si="78"/>
        <v/>
      </c>
      <c r="L45" s="16" t="str">
        <f t="shared" si="79"/>
        <v/>
      </c>
      <c r="M45" s="12" t="str">
        <f t="shared" si="80"/>
        <v/>
      </c>
      <c r="N45" s="16" t="str">
        <f t="shared" si="81"/>
        <v/>
      </c>
      <c r="O45" s="13"/>
      <c r="P45" s="41"/>
      <c r="Q45" s="10"/>
      <c r="R45" s="67" t="str">
        <f t="shared" si="42"/>
        <v/>
      </c>
      <c r="S45" s="69" t="str">
        <f t="shared" si="43"/>
        <v/>
      </c>
      <c r="T45" s="67" t="str">
        <f t="shared" si="44"/>
        <v/>
      </c>
      <c r="U45" s="66" t="str">
        <f t="shared" si="45"/>
        <v/>
      </c>
      <c r="V45" s="67" t="str">
        <f t="shared" si="46"/>
        <v/>
      </c>
      <c r="W45" s="16" t="str">
        <f t="shared" si="99"/>
        <v/>
      </c>
      <c r="X45" s="13"/>
      <c r="Y45" s="29"/>
      <c r="Z45" s="12" t="str">
        <f t="shared" si="100"/>
        <v/>
      </c>
      <c r="AA45" s="19" t="str">
        <f t="shared" si="101"/>
        <v/>
      </c>
      <c r="AB45" s="12" t="str">
        <f t="shared" si="102"/>
        <v/>
      </c>
      <c r="AC45" s="16" t="str">
        <f t="shared" si="103"/>
        <v/>
      </c>
      <c r="AD45" s="12" t="str">
        <f t="shared" si="104"/>
        <v/>
      </c>
      <c r="AE45" s="16" t="str">
        <f t="shared" si="105"/>
        <v/>
      </c>
      <c r="AF45" s="13"/>
      <c r="AG45" s="29">
        <v>15</v>
      </c>
      <c r="AH45" s="10"/>
      <c r="AI45" s="67">
        <f t="shared" si="54"/>
        <v>0.6</v>
      </c>
      <c r="AJ45" s="69">
        <f t="shared" si="55"/>
        <v>3</v>
      </c>
      <c r="AK45" s="67">
        <f t="shared" si="56"/>
        <v>0.12</v>
      </c>
      <c r="AL45" s="66">
        <f t="shared" si="57"/>
        <v>32</v>
      </c>
      <c r="AM45" s="67">
        <f t="shared" si="58"/>
        <v>1.28</v>
      </c>
      <c r="AN45" s="16">
        <f t="shared" si="106"/>
        <v>50</v>
      </c>
      <c r="AO45" s="13">
        <v>2</v>
      </c>
      <c r="AP45" s="29"/>
      <c r="AQ45" s="12" t="str">
        <f t="shared" si="107"/>
        <v/>
      </c>
      <c r="AR45" s="19" t="str">
        <f t="shared" si="108"/>
        <v/>
      </c>
      <c r="AS45" s="12" t="str">
        <f t="shared" si="109"/>
        <v/>
      </c>
      <c r="AT45" s="16" t="str">
        <f t="shared" si="110"/>
        <v/>
      </c>
      <c r="AU45" s="12" t="str">
        <f t="shared" si="111"/>
        <v/>
      </c>
      <c r="AV45" s="16" t="str">
        <f t="shared" si="112"/>
        <v/>
      </c>
      <c r="AW45" s="13"/>
      <c r="AX45" s="41"/>
      <c r="AY45" s="10"/>
      <c r="AZ45" s="67" t="str">
        <f t="shared" si="66"/>
        <v/>
      </c>
      <c r="BA45" s="69" t="str">
        <f t="shared" si="67"/>
        <v/>
      </c>
      <c r="BB45" s="67" t="str">
        <f t="shared" si="68"/>
        <v/>
      </c>
      <c r="BC45" s="66" t="str">
        <f t="shared" si="69"/>
        <v/>
      </c>
      <c r="BD45" s="67" t="str">
        <f t="shared" si="70"/>
        <v/>
      </c>
      <c r="BE45" s="16" t="str">
        <f t="shared" si="113"/>
        <v/>
      </c>
      <c r="BF45" s="13"/>
    </row>
    <row r="46" spans="1:58" x14ac:dyDescent="0.25">
      <c r="A46" s="4" t="s">
        <v>140</v>
      </c>
      <c r="B46" s="3" t="s">
        <v>75</v>
      </c>
      <c r="C46" s="66" t="s">
        <v>83</v>
      </c>
      <c r="D46" s="17">
        <f>SUM(H46,Y46,AP46)</f>
        <v>0</v>
      </c>
      <c r="E46" s="17">
        <f>SUM(P46,AG46,AX46)</f>
        <v>30</v>
      </c>
      <c r="F46" s="17">
        <f>SUM(Q46,AH46,AY46)</f>
        <v>0</v>
      </c>
      <c r="G46" s="13">
        <f>SUM(O46,X46,AF46,AO46,AW46,BF46)</f>
        <v>3</v>
      </c>
      <c r="H46" s="29"/>
      <c r="I46" s="12" t="str">
        <f t="shared" si="76"/>
        <v/>
      </c>
      <c r="J46" s="19" t="str">
        <f t="shared" si="77"/>
        <v/>
      </c>
      <c r="K46" s="12" t="str">
        <f t="shared" si="78"/>
        <v/>
      </c>
      <c r="L46" s="16" t="str">
        <f t="shared" si="79"/>
        <v/>
      </c>
      <c r="M46" s="12" t="str">
        <f t="shared" si="80"/>
        <v/>
      </c>
      <c r="N46" s="16" t="str">
        <f t="shared" si="81"/>
        <v/>
      </c>
      <c r="O46" s="13"/>
      <c r="P46" s="41"/>
      <c r="Q46" s="10"/>
      <c r="R46" s="67" t="str">
        <f t="shared" si="42"/>
        <v/>
      </c>
      <c r="S46" s="69" t="str">
        <f t="shared" si="43"/>
        <v/>
      </c>
      <c r="T46" s="67" t="str">
        <f t="shared" si="44"/>
        <v/>
      </c>
      <c r="U46" s="66" t="str">
        <f t="shared" si="45"/>
        <v/>
      </c>
      <c r="V46" s="67" t="str">
        <f t="shared" si="46"/>
        <v/>
      </c>
      <c r="W46" s="16" t="str">
        <f t="shared" si="99"/>
        <v/>
      </c>
      <c r="X46" s="13"/>
      <c r="Y46" s="29"/>
      <c r="Z46" s="12" t="str">
        <f t="shared" si="100"/>
        <v/>
      </c>
      <c r="AA46" s="19" t="str">
        <f t="shared" si="101"/>
        <v/>
      </c>
      <c r="AB46" s="12" t="str">
        <f t="shared" si="102"/>
        <v/>
      </c>
      <c r="AC46" s="16" t="str">
        <f t="shared" si="103"/>
        <v/>
      </c>
      <c r="AD46" s="12" t="str">
        <f t="shared" si="104"/>
        <v/>
      </c>
      <c r="AE46" s="16" t="str">
        <f t="shared" si="105"/>
        <v/>
      </c>
      <c r="AF46" s="13"/>
      <c r="AG46" s="29">
        <v>30</v>
      </c>
      <c r="AH46" s="10"/>
      <c r="AI46" s="67">
        <f t="shared" si="54"/>
        <v>1.2</v>
      </c>
      <c r="AJ46" s="69">
        <f t="shared" si="55"/>
        <v>6</v>
      </c>
      <c r="AK46" s="67">
        <f t="shared" si="56"/>
        <v>0.24</v>
      </c>
      <c r="AL46" s="66">
        <f t="shared" si="57"/>
        <v>39</v>
      </c>
      <c r="AM46" s="67">
        <f t="shared" si="58"/>
        <v>1.56</v>
      </c>
      <c r="AN46" s="16">
        <f t="shared" si="106"/>
        <v>75</v>
      </c>
      <c r="AO46" s="13">
        <v>3</v>
      </c>
      <c r="AP46" s="29"/>
      <c r="AQ46" s="12" t="str">
        <f t="shared" si="107"/>
        <v/>
      </c>
      <c r="AR46" s="19" t="str">
        <f t="shared" si="108"/>
        <v/>
      </c>
      <c r="AS46" s="12" t="str">
        <f t="shared" si="109"/>
        <v/>
      </c>
      <c r="AT46" s="16" t="str">
        <f t="shared" si="110"/>
        <v/>
      </c>
      <c r="AU46" s="12" t="str">
        <f t="shared" si="111"/>
        <v/>
      </c>
      <c r="AV46" s="16" t="str">
        <f t="shared" si="112"/>
        <v/>
      </c>
      <c r="AW46" s="13"/>
      <c r="AX46" s="41"/>
      <c r="AY46" s="10"/>
      <c r="AZ46" s="67" t="str">
        <f t="shared" si="66"/>
        <v/>
      </c>
      <c r="BA46" s="69" t="str">
        <f t="shared" si="67"/>
        <v/>
      </c>
      <c r="BB46" s="67" t="str">
        <f t="shared" si="68"/>
        <v/>
      </c>
      <c r="BC46" s="66" t="str">
        <f t="shared" si="69"/>
        <v/>
      </c>
      <c r="BD46" s="67" t="str">
        <f t="shared" si="70"/>
        <v/>
      </c>
      <c r="BE46" s="16" t="str">
        <f t="shared" si="113"/>
        <v/>
      </c>
      <c r="BF46" s="13"/>
    </row>
    <row r="47" spans="1:58" x14ac:dyDescent="0.25">
      <c r="A47" s="4" t="s">
        <v>141</v>
      </c>
      <c r="B47" s="3" t="s">
        <v>153</v>
      </c>
      <c r="C47" s="16">
        <v>5</v>
      </c>
      <c r="D47" s="17">
        <f t="shared" ref="D47:D56" si="123">SUM(H47,Y47,AP47)</f>
        <v>15</v>
      </c>
      <c r="E47" s="17">
        <f>SUM(P47,AG47,AX47)</f>
        <v>0</v>
      </c>
      <c r="F47" s="17">
        <f>SUM(Q47,AH47,AY47)</f>
        <v>0</v>
      </c>
      <c r="G47" s="13">
        <f t="shared" ref="G47:G56" si="124">SUM(O47,X47,AF47,AO47,AW47,BF47)</f>
        <v>2</v>
      </c>
      <c r="H47" s="29"/>
      <c r="I47" s="12" t="str">
        <f t="shared" si="76"/>
        <v/>
      </c>
      <c r="J47" s="19" t="str">
        <f t="shared" si="77"/>
        <v/>
      </c>
      <c r="K47" s="12" t="str">
        <f t="shared" si="78"/>
        <v/>
      </c>
      <c r="L47" s="16" t="str">
        <f t="shared" si="79"/>
        <v/>
      </c>
      <c r="M47" s="12" t="str">
        <f t="shared" si="80"/>
        <v/>
      </c>
      <c r="N47" s="16" t="str">
        <f t="shared" si="81"/>
        <v/>
      </c>
      <c r="O47" s="13"/>
      <c r="P47" s="41"/>
      <c r="Q47" s="10"/>
      <c r="R47" s="67" t="str">
        <f t="shared" si="42"/>
        <v/>
      </c>
      <c r="S47" s="69" t="str">
        <f t="shared" si="43"/>
        <v/>
      </c>
      <c r="T47" s="67" t="str">
        <f t="shared" si="44"/>
        <v/>
      </c>
      <c r="U47" s="66" t="str">
        <f t="shared" si="45"/>
        <v/>
      </c>
      <c r="V47" s="67" t="str">
        <f t="shared" si="46"/>
        <v/>
      </c>
      <c r="W47" s="16" t="str">
        <f t="shared" si="99"/>
        <v/>
      </c>
      <c r="X47" s="13"/>
      <c r="Y47" s="29">
        <v>15</v>
      </c>
      <c r="Z47" s="12">
        <f t="shared" si="100"/>
        <v>0.6</v>
      </c>
      <c r="AA47" s="19">
        <f t="shared" si="101"/>
        <v>7.5</v>
      </c>
      <c r="AB47" s="12">
        <f t="shared" si="102"/>
        <v>0.3</v>
      </c>
      <c r="AC47" s="16">
        <f t="shared" si="103"/>
        <v>27.5</v>
      </c>
      <c r="AD47" s="12">
        <f t="shared" si="104"/>
        <v>1.1000000000000001</v>
      </c>
      <c r="AE47" s="16">
        <f t="shared" si="105"/>
        <v>50</v>
      </c>
      <c r="AF47" s="13">
        <v>2</v>
      </c>
      <c r="AG47" s="29"/>
      <c r="AH47" s="10"/>
      <c r="AI47" s="67" t="str">
        <f t="shared" si="54"/>
        <v/>
      </c>
      <c r="AJ47" s="69" t="str">
        <f t="shared" si="55"/>
        <v/>
      </c>
      <c r="AK47" s="67" t="str">
        <f t="shared" si="56"/>
        <v/>
      </c>
      <c r="AL47" s="66" t="str">
        <f t="shared" si="57"/>
        <v/>
      </c>
      <c r="AM47" s="67" t="str">
        <f t="shared" si="58"/>
        <v/>
      </c>
      <c r="AN47" s="16" t="str">
        <f t="shared" si="106"/>
        <v/>
      </c>
      <c r="AO47" s="13"/>
      <c r="AP47" s="29"/>
      <c r="AQ47" s="12" t="str">
        <f t="shared" si="107"/>
        <v/>
      </c>
      <c r="AR47" s="19" t="str">
        <f t="shared" si="108"/>
        <v/>
      </c>
      <c r="AS47" s="12" t="str">
        <f t="shared" si="109"/>
        <v/>
      </c>
      <c r="AT47" s="16" t="str">
        <f t="shared" si="110"/>
        <v/>
      </c>
      <c r="AU47" s="12" t="str">
        <f t="shared" si="111"/>
        <v/>
      </c>
      <c r="AV47" s="16" t="str">
        <f t="shared" si="112"/>
        <v/>
      </c>
      <c r="AW47" s="13"/>
      <c r="AX47" s="41"/>
      <c r="AY47" s="10"/>
      <c r="AZ47" s="67" t="str">
        <f t="shared" si="66"/>
        <v/>
      </c>
      <c r="BA47" s="69" t="str">
        <f t="shared" si="67"/>
        <v/>
      </c>
      <c r="BB47" s="67" t="str">
        <f t="shared" si="68"/>
        <v/>
      </c>
      <c r="BC47" s="66" t="str">
        <f t="shared" si="69"/>
        <v/>
      </c>
      <c r="BD47" s="67" t="str">
        <f t="shared" si="70"/>
        <v/>
      </c>
      <c r="BE47" s="16" t="str">
        <f t="shared" si="113"/>
        <v/>
      </c>
      <c r="BF47" s="13"/>
    </row>
    <row r="48" spans="1:58" x14ac:dyDescent="0.25">
      <c r="A48" s="4" t="s">
        <v>142</v>
      </c>
      <c r="B48" s="3" t="s">
        <v>155</v>
      </c>
      <c r="C48" s="66" t="s">
        <v>83</v>
      </c>
      <c r="D48" s="17">
        <f t="shared" ref="D48" si="125">SUM(H48,Y48,AP48)</f>
        <v>0</v>
      </c>
      <c r="E48" s="17">
        <f t="shared" ref="E48" si="126">SUM(P48,AG48,AX48)</f>
        <v>15</v>
      </c>
      <c r="F48" s="17">
        <f t="shared" ref="F48" si="127">SUM(Q48,AH48,AY48)</f>
        <v>0</v>
      </c>
      <c r="G48" s="13">
        <f t="shared" ref="G48" si="128">SUM(O48,X48,AF48,AO48,AW48,BF48)</f>
        <v>2</v>
      </c>
      <c r="H48" s="29"/>
      <c r="I48" s="12" t="str">
        <f t="shared" si="76"/>
        <v/>
      </c>
      <c r="J48" s="19" t="str">
        <f t="shared" si="77"/>
        <v/>
      </c>
      <c r="K48" s="12" t="str">
        <f t="shared" si="78"/>
        <v/>
      </c>
      <c r="L48" s="16" t="str">
        <f t="shared" si="79"/>
        <v/>
      </c>
      <c r="M48" s="12" t="str">
        <f t="shared" si="80"/>
        <v/>
      </c>
      <c r="N48" s="16" t="str">
        <f t="shared" si="81"/>
        <v/>
      </c>
      <c r="O48" s="13"/>
      <c r="P48" s="41"/>
      <c r="Q48" s="10"/>
      <c r="R48" s="67" t="str">
        <f t="shared" si="42"/>
        <v/>
      </c>
      <c r="S48" s="69" t="str">
        <f t="shared" si="43"/>
        <v/>
      </c>
      <c r="T48" s="67" t="str">
        <f t="shared" si="44"/>
        <v/>
      </c>
      <c r="U48" s="66" t="str">
        <f t="shared" si="45"/>
        <v/>
      </c>
      <c r="V48" s="67" t="str">
        <f t="shared" si="46"/>
        <v/>
      </c>
      <c r="W48" s="16" t="str">
        <f t="shared" si="99"/>
        <v/>
      </c>
      <c r="X48" s="13"/>
      <c r="Y48" s="29"/>
      <c r="Z48" s="12" t="str">
        <f t="shared" si="100"/>
        <v/>
      </c>
      <c r="AA48" s="19" t="str">
        <f t="shared" si="101"/>
        <v/>
      </c>
      <c r="AB48" s="12" t="str">
        <f t="shared" si="102"/>
        <v/>
      </c>
      <c r="AC48" s="16" t="str">
        <f t="shared" si="103"/>
        <v/>
      </c>
      <c r="AD48" s="12" t="str">
        <f t="shared" si="104"/>
        <v/>
      </c>
      <c r="AE48" s="16" t="str">
        <f t="shared" si="105"/>
        <v/>
      </c>
      <c r="AF48" s="13"/>
      <c r="AG48" s="29">
        <v>15</v>
      </c>
      <c r="AH48" s="10"/>
      <c r="AI48" s="67">
        <f t="shared" si="54"/>
        <v>0.6</v>
      </c>
      <c r="AJ48" s="69">
        <f t="shared" si="55"/>
        <v>3</v>
      </c>
      <c r="AK48" s="67">
        <f t="shared" si="56"/>
        <v>0.12</v>
      </c>
      <c r="AL48" s="66">
        <f t="shared" si="57"/>
        <v>32</v>
      </c>
      <c r="AM48" s="67">
        <f t="shared" si="58"/>
        <v>1.28</v>
      </c>
      <c r="AN48" s="16">
        <f t="shared" si="106"/>
        <v>50</v>
      </c>
      <c r="AO48" s="13">
        <v>2</v>
      </c>
      <c r="AP48" s="29"/>
      <c r="AQ48" s="12" t="str">
        <f t="shared" si="107"/>
        <v/>
      </c>
      <c r="AR48" s="19" t="str">
        <f t="shared" si="108"/>
        <v/>
      </c>
      <c r="AS48" s="12" t="str">
        <f t="shared" si="109"/>
        <v/>
      </c>
      <c r="AT48" s="16" t="str">
        <f t="shared" si="110"/>
        <v/>
      </c>
      <c r="AU48" s="12" t="str">
        <f t="shared" si="111"/>
        <v/>
      </c>
      <c r="AV48" s="16" t="str">
        <f t="shared" si="112"/>
        <v/>
      </c>
      <c r="AW48" s="13"/>
      <c r="AX48" s="41"/>
      <c r="AY48" s="10"/>
      <c r="AZ48" s="67" t="str">
        <f t="shared" si="66"/>
        <v/>
      </c>
      <c r="BA48" s="69" t="str">
        <f t="shared" si="67"/>
        <v/>
      </c>
      <c r="BB48" s="67" t="str">
        <f t="shared" si="68"/>
        <v/>
      </c>
      <c r="BC48" s="66" t="str">
        <f t="shared" si="69"/>
        <v/>
      </c>
      <c r="BD48" s="67" t="str">
        <f t="shared" si="70"/>
        <v/>
      </c>
      <c r="BE48" s="16" t="str">
        <f t="shared" si="113"/>
        <v/>
      </c>
      <c r="BF48" s="13"/>
    </row>
    <row r="49" spans="1:58" x14ac:dyDescent="0.25">
      <c r="A49" s="4" t="s">
        <v>142</v>
      </c>
      <c r="B49" s="3" t="s">
        <v>154</v>
      </c>
      <c r="C49" s="16">
        <v>6</v>
      </c>
      <c r="D49" s="17">
        <f t="shared" si="123"/>
        <v>15</v>
      </c>
      <c r="E49" s="17">
        <f>SUM(P49,AG49,AX49)</f>
        <v>0</v>
      </c>
      <c r="F49" s="17">
        <f>SUM(Q49,AH49,AY49)</f>
        <v>0</v>
      </c>
      <c r="G49" s="13">
        <f t="shared" si="124"/>
        <v>2</v>
      </c>
      <c r="H49" s="29"/>
      <c r="I49" s="12" t="str">
        <f t="shared" si="76"/>
        <v/>
      </c>
      <c r="J49" s="19" t="str">
        <f t="shared" si="77"/>
        <v/>
      </c>
      <c r="K49" s="12" t="str">
        <f t="shared" si="78"/>
        <v/>
      </c>
      <c r="L49" s="16" t="str">
        <f t="shared" si="79"/>
        <v/>
      </c>
      <c r="M49" s="12" t="str">
        <f t="shared" si="80"/>
        <v/>
      </c>
      <c r="N49" s="16" t="str">
        <f t="shared" si="81"/>
        <v/>
      </c>
      <c r="O49" s="13"/>
      <c r="P49" s="41"/>
      <c r="Q49" s="10"/>
      <c r="R49" s="67" t="str">
        <f t="shared" si="42"/>
        <v/>
      </c>
      <c r="S49" s="69" t="str">
        <f t="shared" si="43"/>
        <v/>
      </c>
      <c r="T49" s="67" t="str">
        <f t="shared" si="44"/>
        <v/>
      </c>
      <c r="U49" s="66" t="str">
        <f t="shared" si="45"/>
        <v/>
      </c>
      <c r="V49" s="67" t="str">
        <f t="shared" si="46"/>
        <v/>
      </c>
      <c r="W49" s="16" t="str">
        <f t="shared" si="99"/>
        <v/>
      </c>
      <c r="X49" s="13"/>
      <c r="Y49" s="29"/>
      <c r="Z49" s="12" t="str">
        <f t="shared" si="100"/>
        <v/>
      </c>
      <c r="AA49" s="19" t="str">
        <f t="shared" si="101"/>
        <v/>
      </c>
      <c r="AB49" s="12" t="str">
        <f t="shared" si="102"/>
        <v/>
      </c>
      <c r="AC49" s="16" t="str">
        <f t="shared" si="103"/>
        <v/>
      </c>
      <c r="AD49" s="12" t="str">
        <f t="shared" si="104"/>
        <v/>
      </c>
      <c r="AE49" s="16" t="str">
        <f t="shared" si="105"/>
        <v/>
      </c>
      <c r="AF49" s="13"/>
      <c r="AG49" s="29"/>
      <c r="AH49" s="10"/>
      <c r="AI49" s="67" t="str">
        <f t="shared" si="54"/>
        <v/>
      </c>
      <c r="AJ49" s="69" t="str">
        <f t="shared" si="55"/>
        <v/>
      </c>
      <c r="AK49" s="67" t="str">
        <f t="shared" si="56"/>
        <v/>
      </c>
      <c r="AL49" s="66" t="str">
        <f t="shared" si="57"/>
        <v/>
      </c>
      <c r="AM49" s="67" t="str">
        <f t="shared" si="58"/>
        <v/>
      </c>
      <c r="AN49" s="16" t="str">
        <f t="shared" si="106"/>
        <v/>
      </c>
      <c r="AO49" s="13"/>
      <c r="AP49" s="29">
        <v>15</v>
      </c>
      <c r="AQ49" s="12">
        <f t="shared" si="107"/>
        <v>0.6</v>
      </c>
      <c r="AR49" s="19">
        <f t="shared" si="108"/>
        <v>7.5</v>
      </c>
      <c r="AS49" s="12">
        <f t="shared" si="109"/>
        <v>0.3</v>
      </c>
      <c r="AT49" s="16">
        <f t="shared" si="110"/>
        <v>27.5</v>
      </c>
      <c r="AU49" s="12">
        <f t="shared" si="111"/>
        <v>1.1000000000000001</v>
      </c>
      <c r="AV49" s="16">
        <f t="shared" si="112"/>
        <v>50</v>
      </c>
      <c r="AW49" s="13">
        <v>2</v>
      </c>
      <c r="AX49" s="41"/>
      <c r="AY49" s="10"/>
      <c r="AZ49" s="67" t="str">
        <f t="shared" si="66"/>
        <v/>
      </c>
      <c r="BA49" s="69" t="str">
        <f t="shared" si="67"/>
        <v/>
      </c>
      <c r="BB49" s="67" t="str">
        <f t="shared" si="68"/>
        <v/>
      </c>
      <c r="BC49" s="66" t="str">
        <f t="shared" si="69"/>
        <v/>
      </c>
      <c r="BD49" s="67" t="str">
        <f t="shared" si="70"/>
        <v/>
      </c>
      <c r="BE49" s="16" t="str">
        <f t="shared" si="113"/>
        <v/>
      </c>
      <c r="BF49" s="13"/>
    </row>
    <row r="50" spans="1:58" x14ac:dyDescent="0.25">
      <c r="A50" s="4" t="s">
        <v>143</v>
      </c>
      <c r="B50" s="3" t="s">
        <v>156</v>
      </c>
      <c r="C50" s="66" t="s">
        <v>83</v>
      </c>
      <c r="D50" s="17">
        <f t="shared" ref="D50" si="129">SUM(H50,Y50,AP50)</f>
        <v>0</v>
      </c>
      <c r="E50" s="17">
        <f t="shared" ref="E50" si="130">SUM(P50,AG50,AX50)</f>
        <v>15</v>
      </c>
      <c r="F50" s="17">
        <f t="shared" ref="F50" si="131">SUM(Q50,AH50,AY50)</f>
        <v>0</v>
      </c>
      <c r="G50" s="13">
        <f t="shared" ref="G50" si="132">SUM(O50,X50,AF50,AO50,AW50,BF50)</f>
        <v>1</v>
      </c>
      <c r="H50" s="29"/>
      <c r="I50" s="12" t="str">
        <f t="shared" si="76"/>
        <v/>
      </c>
      <c r="J50" s="19" t="str">
        <f t="shared" si="77"/>
        <v/>
      </c>
      <c r="K50" s="12" t="str">
        <f t="shared" si="78"/>
        <v/>
      </c>
      <c r="L50" s="16" t="str">
        <f t="shared" si="79"/>
        <v/>
      </c>
      <c r="M50" s="12" t="str">
        <f t="shared" si="80"/>
        <v/>
      </c>
      <c r="N50" s="16" t="str">
        <f t="shared" si="81"/>
        <v/>
      </c>
      <c r="O50" s="13"/>
      <c r="P50" s="41"/>
      <c r="Q50" s="10"/>
      <c r="R50" s="67" t="str">
        <f t="shared" si="42"/>
        <v/>
      </c>
      <c r="S50" s="69" t="str">
        <f t="shared" si="43"/>
        <v/>
      </c>
      <c r="T50" s="67" t="str">
        <f t="shared" si="44"/>
        <v/>
      </c>
      <c r="U50" s="66" t="str">
        <f t="shared" si="45"/>
        <v/>
      </c>
      <c r="V50" s="67" t="str">
        <f t="shared" si="46"/>
        <v/>
      </c>
      <c r="W50" s="16" t="str">
        <f t="shared" si="99"/>
        <v/>
      </c>
      <c r="X50" s="13"/>
      <c r="Y50" s="29"/>
      <c r="Z50" s="12" t="str">
        <f t="shared" si="100"/>
        <v/>
      </c>
      <c r="AA50" s="19" t="str">
        <f t="shared" si="101"/>
        <v/>
      </c>
      <c r="AB50" s="12" t="str">
        <f t="shared" si="102"/>
        <v/>
      </c>
      <c r="AC50" s="16" t="str">
        <f t="shared" si="103"/>
        <v/>
      </c>
      <c r="AD50" s="12" t="str">
        <f t="shared" si="104"/>
        <v/>
      </c>
      <c r="AE50" s="16" t="str">
        <f t="shared" si="105"/>
        <v/>
      </c>
      <c r="AF50" s="13"/>
      <c r="AG50" s="29"/>
      <c r="AH50" s="10"/>
      <c r="AI50" s="67" t="str">
        <f t="shared" si="54"/>
        <v/>
      </c>
      <c r="AJ50" s="69" t="str">
        <f t="shared" si="55"/>
        <v/>
      </c>
      <c r="AK50" s="67" t="str">
        <f t="shared" si="56"/>
        <v/>
      </c>
      <c r="AL50" s="66" t="str">
        <f t="shared" si="57"/>
        <v/>
      </c>
      <c r="AM50" s="67" t="str">
        <f t="shared" si="58"/>
        <v/>
      </c>
      <c r="AN50" s="16" t="str">
        <f t="shared" si="106"/>
        <v/>
      </c>
      <c r="AO50" s="13"/>
      <c r="AP50" s="29"/>
      <c r="AQ50" s="12" t="str">
        <f t="shared" si="107"/>
        <v/>
      </c>
      <c r="AR50" s="19" t="str">
        <f t="shared" si="108"/>
        <v/>
      </c>
      <c r="AS50" s="12" t="str">
        <f t="shared" si="109"/>
        <v/>
      </c>
      <c r="AT50" s="16" t="str">
        <f t="shared" si="110"/>
        <v/>
      </c>
      <c r="AU50" s="12" t="str">
        <f t="shared" si="111"/>
        <v/>
      </c>
      <c r="AV50" s="16" t="str">
        <f t="shared" si="112"/>
        <v/>
      </c>
      <c r="AW50" s="13"/>
      <c r="AX50" s="41">
        <v>15</v>
      </c>
      <c r="AY50" s="10"/>
      <c r="AZ50" s="67">
        <f t="shared" si="66"/>
        <v>0.6</v>
      </c>
      <c r="BA50" s="69">
        <f t="shared" si="67"/>
        <v>3</v>
      </c>
      <c r="BB50" s="67">
        <f t="shared" si="68"/>
        <v>0.12</v>
      </c>
      <c r="BC50" s="66">
        <f t="shared" si="69"/>
        <v>7</v>
      </c>
      <c r="BD50" s="67">
        <f t="shared" si="70"/>
        <v>0.28000000000000003</v>
      </c>
      <c r="BE50" s="16">
        <f t="shared" si="113"/>
        <v>25</v>
      </c>
      <c r="BF50" s="13">
        <v>1</v>
      </c>
    </row>
    <row r="51" spans="1:58" x14ac:dyDescent="0.25">
      <c r="A51" s="4" t="s">
        <v>144</v>
      </c>
      <c r="B51" s="3" t="s">
        <v>152</v>
      </c>
      <c r="C51" s="16">
        <v>6</v>
      </c>
      <c r="D51" s="17">
        <f t="shared" si="123"/>
        <v>30</v>
      </c>
      <c r="E51" s="17">
        <f>SUM(P51,AG51,AX51)</f>
        <v>0</v>
      </c>
      <c r="F51" s="17">
        <f>SUM(Q51,AH51,AY51)</f>
        <v>0</v>
      </c>
      <c r="G51" s="13">
        <f t="shared" si="124"/>
        <v>3</v>
      </c>
      <c r="H51" s="29"/>
      <c r="I51" s="12" t="str">
        <f t="shared" si="76"/>
        <v/>
      </c>
      <c r="J51" s="19" t="str">
        <f t="shared" si="77"/>
        <v/>
      </c>
      <c r="K51" s="12" t="str">
        <f t="shared" si="78"/>
        <v/>
      </c>
      <c r="L51" s="16" t="str">
        <f t="shared" si="79"/>
        <v/>
      </c>
      <c r="M51" s="12" t="str">
        <f t="shared" si="80"/>
        <v/>
      </c>
      <c r="N51" s="16" t="str">
        <f t="shared" si="81"/>
        <v/>
      </c>
      <c r="O51" s="13"/>
      <c r="P51" s="41"/>
      <c r="Q51" s="10"/>
      <c r="R51" s="67" t="str">
        <f t="shared" si="42"/>
        <v/>
      </c>
      <c r="S51" s="69" t="str">
        <f t="shared" si="43"/>
        <v/>
      </c>
      <c r="T51" s="67" t="str">
        <f t="shared" si="44"/>
        <v/>
      </c>
      <c r="U51" s="66" t="str">
        <f t="shared" si="45"/>
        <v/>
      </c>
      <c r="V51" s="67" t="str">
        <f t="shared" si="46"/>
        <v/>
      </c>
      <c r="W51" s="16" t="str">
        <f t="shared" si="99"/>
        <v/>
      </c>
      <c r="X51" s="13"/>
      <c r="Y51" s="29"/>
      <c r="Z51" s="12" t="str">
        <f t="shared" si="100"/>
        <v/>
      </c>
      <c r="AA51" s="19" t="str">
        <f t="shared" si="101"/>
        <v/>
      </c>
      <c r="AB51" s="12" t="str">
        <f t="shared" si="102"/>
        <v/>
      </c>
      <c r="AC51" s="16" t="str">
        <f t="shared" si="103"/>
        <v/>
      </c>
      <c r="AD51" s="12" t="str">
        <f t="shared" si="104"/>
        <v/>
      </c>
      <c r="AE51" s="16" t="str">
        <f t="shared" si="105"/>
        <v/>
      </c>
      <c r="AF51" s="13"/>
      <c r="AG51" s="29"/>
      <c r="AH51" s="10"/>
      <c r="AI51" s="67" t="str">
        <f t="shared" si="54"/>
        <v/>
      </c>
      <c r="AJ51" s="69" t="str">
        <f t="shared" si="55"/>
        <v/>
      </c>
      <c r="AK51" s="67" t="str">
        <f t="shared" si="56"/>
        <v/>
      </c>
      <c r="AL51" s="66" t="str">
        <f t="shared" si="57"/>
        <v/>
      </c>
      <c r="AM51" s="67" t="str">
        <f t="shared" si="58"/>
        <v/>
      </c>
      <c r="AN51" s="16" t="str">
        <f t="shared" si="106"/>
        <v/>
      </c>
      <c r="AO51" s="13"/>
      <c r="AP51" s="29">
        <v>30</v>
      </c>
      <c r="AQ51" s="12">
        <f t="shared" si="107"/>
        <v>1.2</v>
      </c>
      <c r="AR51" s="19">
        <f t="shared" si="108"/>
        <v>15</v>
      </c>
      <c r="AS51" s="12">
        <f t="shared" si="109"/>
        <v>0.6</v>
      </c>
      <c r="AT51" s="16">
        <f t="shared" si="110"/>
        <v>30</v>
      </c>
      <c r="AU51" s="12">
        <f t="shared" si="111"/>
        <v>1.2</v>
      </c>
      <c r="AV51" s="16">
        <f t="shared" si="112"/>
        <v>75</v>
      </c>
      <c r="AW51" s="13">
        <v>3</v>
      </c>
      <c r="AX51" s="41"/>
      <c r="AY51" s="10"/>
      <c r="AZ51" s="67" t="str">
        <f t="shared" si="66"/>
        <v/>
      </c>
      <c r="BA51" s="69" t="str">
        <f t="shared" si="67"/>
        <v/>
      </c>
      <c r="BB51" s="67" t="str">
        <f t="shared" si="68"/>
        <v/>
      </c>
      <c r="BC51" s="66" t="str">
        <f t="shared" si="69"/>
        <v/>
      </c>
      <c r="BD51" s="67" t="str">
        <f t="shared" si="70"/>
        <v/>
      </c>
      <c r="BE51" s="16" t="str">
        <f t="shared" si="113"/>
        <v/>
      </c>
      <c r="BF51" s="13"/>
    </row>
    <row r="52" spans="1:58" x14ac:dyDescent="0.25">
      <c r="A52" s="4" t="s">
        <v>146</v>
      </c>
      <c r="B52" s="3" t="s">
        <v>157</v>
      </c>
      <c r="C52" s="66" t="s">
        <v>83</v>
      </c>
      <c r="D52" s="17">
        <f t="shared" ref="D52" si="133">SUM(H52,Y52,AP52)</f>
        <v>0</v>
      </c>
      <c r="E52" s="17">
        <f t="shared" ref="E52" si="134">SUM(P52,AG52,AX52)</f>
        <v>15</v>
      </c>
      <c r="F52" s="17">
        <f t="shared" ref="F52" si="135">SUM(Q52,AH52,AY52)</f>
        <v>0</v>
      </c>
      <c r="G52" s="13">
        <f t="shared" ref="G52" si="136">SUM(O52,X52,AF52,AO52,AW52,BF52)</f>
        <v>1</v>
      </c>
      <c r="H52" s="29"/>
      <c r="I52" s="12" t="str">
        <f t="shared" si="76"/>
        <v/>
      </c>
      <c r="J52" s="19" t="str">
        <f t="shared" si="77"/>
        <v/>
      </c>
      <c r="K52" s="12" t="str">
        <f t="shared" si="78"/>
        <v/>
      </c>
      <c r="L52" s="16" t="str">
        <f t="shared" si="79"/>
        <v/>
      </c>
      <c r="M52" s="12" t="str">
        <f t="shared" si="80"/>
        <v/>
      </c>
      <c r="N52" s="16" t="str">
        <f t="shared" si="81"/>
        <v/>
      </c>
      <c r="O52" s="13"/>
      <c r="P52" s="41"/>
      <c r="Q52" s="10"/>
      <c r="R52" s="67" t="str">
        <f t="shared" si="42"/>
        <v/>
      </c>
      <c r="S52" s="69" t="str">
        <f t="shared" si="43"/>
        <v/>
      </c>
      <c r="T52" s="67" t="str">
        <f t="shared" si="44"/>
        <v/>
      </c>
      <c r="U52" s="66" t="str">
        <f t="shared" si="45"/>
        <v/>
      </c>
      <c r="V52" s="67" t="str">
        <f t="shared" si="46"/>
        <v/>
      </c>
      <c r="W52" s="16" t="str">
        <f t="shared" si="99"/>
        <v/>
      </c>
      <c r="X52" s="13"/>
      <c r="Y52" s="29"/>
      <c r="Z52" s="12" t="str">
        <f t="shared" si="100"/>
        <v/>
      </c>
      <c r="AA52" s="19" t="str">
        <f t="shared" si="101"/>
        <v/>
      </c>
      <c r="AB52" s="12" t="str">
        <f t="shared" si="102"/>
        <v/>
      </c>
      <c r="AC52" s="16" t="str">
        <f t="shared" si="103"/>
        <v/>
      </c>
      <c r="AD52" s="12" t="str">
        <f t="shared" si="104"/>
        <v/>
      </c>
      <c r="AE52" s="16" t="str">
        <f t="shared" si="105"/>
        <v/>
      </c>
      <c r="AF52" s="13"/>
      <c r="AG52" s="29"/>
      <c r="AH52" s="10"/>
      <c r="AI52" s="67" t="str">
        <f t="shared" si="54"/>
        <v/>
      </c>
      <c r="AJ52" s="69" t="str">
        <f t="shared" si="55"/>
        <v/>
      </c>
      <c r="AK52" s="67" t="str">
        <f t="shared" si="56"/>
        <v/>
      </c>
      <c r="AL52" s="66" t="str">
        <f t="shared" si="57"/>
        <v/>
      </c>
      <c r="AM52" s="67" t="str">
        <f t="shared" si="58"/>
        <v/>
      </c>
      <c r="AN52" s="16" t="str">
        <f t="shared" si="106"/>
        <v/>
      </c>
      <c r="AO52" s="13"/>
      <c r="AP52" s="29"/>
      <c r="AQ52" s="12" t="str">
        <f t="shared" si="107"/>
        <v/>
      </c>
      <c r="AR52" s="19" t="str">
        <f t="shared" si="108"/>
        <v/>
      </c>
      <c r="AS52" s="12" t="str">
        <f t="shared" si="109"/>
        <v/>
      </c>
      <c r="AT52" s="16" t="str">
        <f t="shared" si="110"/>
        <v/>
      </c>
      <c r="AU52" s="12" t="str">
        <f t="shared" si="111"/>
        <v/>
      </c>
      <c r="AV52" s="16" t="str">
        <f t="shared" si="112"/>
        <v/>
      </c>
      <c r="AW52" s="13"/>
      <c r="AX52" s="41">
        <v>15</v>
      </c>
      <c r="AY52" s="10"/>
      <c r="AZ52" s="67">
        <f t="shared" si="66"/>
        <v>0.6</v>
      </c>
      <c r="BA52" s="69">
        <f t="shared" si="67"/>
        <v>3</v>
      </c>
      <c r="BB52" s="67">
        <f t="shared" si="68"/>
        <v>0.12</v>
      </c>
      <c r="BC52" s="66">
        <f t="shared" si="69"/>
        <v>7</v>
      </c>
      <c r="BD52" s="67">
        <f t="shared" si="70"/>
        <v>0.28000000000000003</v>
      </c>
      <c r="BE52" s="16">
        <f t="shared" si="113"/>
        <v>25</v>
      </c>
      <c r="BF52" s="13">
        <v>1</v>
      </c>
    </row>
    <row r="53" spans="1:58" x14ac:dyDescent="0.25">
      <c r="A53" s="4" t="s">
        <v>160</v>
      </c>
      <c r="B53" s="3" t="s">
        <v>76</v>
      </c>
      <c r="C53" s="66" t="s">
        <v>83</v>
      </c>
      <c r="D53" s="17">
        <f t="shared" si="123"/>
        <v>0</v>
      </c>
      <c r="E53" s="17">
        <f>SUM(P53,AG53,AX53)</f>
        <v>30</v>
      </c>
      <c r="F53" s="17">
        <f>SUM(Q53,AH53,AY53)</f>
        <v>0</v>
      </c>
      <c r="G53" s="13">
        <f t="shared" si="124"/>
        <v>3</v>
      </c>
      <c r="H53" s="29"/>
      <c r="I53" s="12" t="str">
        <f t="shared" si="76"/>
        <v/>
      </c>
      <c r="J53" s="19" t="str">
        <f t="shared" si="77"/>
        <v/>
      </c>
      <c r="K53" s="12" t="str">
        <f t="shared" si="78"/>
        <v/>
      </c>
      <c r="L53" s="16" t="str">
        <f t="shared" si="79"/>
        <v/>
      </c>
      <c r="M53" s="12" t="str">
        <f t="shared" si="80"/>
        <v/>
      </c>
      <c r="N53" s="16" t="str">
        <f t="shared" si="81"/>
        <v/>
      </c>
      <c r="O53" s="13"/>
      <c r="P53" s="41"/>
      <c r="Q53" s="10"/>
      <c r="R53" s="67" t="str">
        <f t="shared" si="42"/>
        <v/>
      </c>
      <c r="S53" s="69" t="str">
        <f t="shared" si="43"/>
        <v/>
      </c>
      <c r="T53" s="67" t="str">
        <f t="shared" si="44"/>
        <v/>
      </c>
      <c r="U53" s="66" t="str">
        <f t="shared" si="45"/>
        <v/>
      </c>
      <c r="V53" s="67" t="str">
        <f t="shared" si="46"/>
        <v/>
      </c>
      <c r="W53" s="16" t="str">
        <f t="shared" si="99"/>
        <v/>
      </c>
      <c r="X53" s="13"/>
      <c r="Y53" s="29"/>
      <c r="Z53" s="12" t="str">
        <f t="shared" si="100"/>
        <v/>
      </c>
      <c r="AA53" s="19" t="str">
        <f t="shared" si="101"/>
        <v/>
      </c>
      <c r="AB53" s="12" t="str">
        <f t="shared" si="102"/>
        <v/>
      </c>
      <c r="AC53" s="16" t="str">
        <f t="shared" si="103"/>
        <v/>
      </c>
      <c r="AD53" s="12" t="str">
        <f t="shared" si="104"/>
        <v/>
      </c>
      <c r="AE53" s="16" t="str">
        <f t="shared" si="105"/>
        <v/>
      </c>
      <c r="AF53" s="13"/>
      <c r="AG53" s="29"/>
      <c r="AH53" s="10"/>
      <c r="AI53" s="67" t="str">
        <f t="shared" si="54"/>
        <v/>
      </c>
      <c r="AJ53" s="69" t="str">
        <f t="shared" si="55"/>
        <v/>
      </c>
      <c r="AK53" s="67" t="str">
        <f t="shared" si="56"/>
        <v/>
      </c>
      <c r="AL53" s="66" t="str">
        <f t="shared" si="57"/>
        <v/>
      </c>
      <c r="AM53" s="67" t="str">
        <f t="shared" si="58"/>
        <v/>
      </c>
      <c r="AN53" s="16" t="str">
        <f t="shared" si="106"/>
        <v/>
      </c>
      <c r="AO53" s="13"/>
      <c r="AP53" s="29"/>
      <c r="AQ53" s="12" t="str">
        <f t="shared" si="107"/>
        <v/>
      </c>
      <c r="AR53" s="19" t="str">
        <f t="shared" si="108"/>
        <v/>
      </c>
      <c r="AS53" s="12" t="str">
        <f t="shared" si="109"/>
        <v/>
      </c>
      <c r="AT53" s="16" t="str">
        <f t="shared" si="110"/>
        <v/>
      </c>
      <c r="AU53" s="12" t="str">
        <f t="shared" si="111"/>
        <v/>
      </c>
      <c r="AV53" s="16" t="str">
        <f t="shared" si="112"/>
        <v/>
      </c>
      <c r="AW53" s="13"/>
      <c r="AX53" s="41">
        <v>30</v>
      </c>
      <c r="AY53" s="10"/>
      <c r="AZ53" s="67">
        <f t="shared" si="66"/>
        <v>1.2</v>
      </c>
      <c r="BA53" s="69">
        <f t="shared" si="67"/>
        <v>6</v>
      </c>
      <c r="BB53" s="67">
        <f t="shared" si="68"/>
        <v>0.24</v>
      </c>
      <c r="BC53" s="66">
        <f t="shared" si="69"/>
        <v>39</v>
      </c>
      <c r="BD53" s="67">
        <f t="shared" si="70"/>
        <v>1.56</v>
      </c>
      <c r="BE53" s="16">
        <f t="shared" si="113"/>
        <v>75</v>
      </c>
      <c r="BF53" s="13">
        <v>3</v>
      </c>
    </row>
    <row r="54" spans="1:58" x14ac:dyDescent="0.25">
      <c r="A54" s="4" t="s">
        <v>161</v>
      </c>
      <c r="B54" s="3" t="s">
        <v>77</v>
      </c>
      <c r="C54" s="16">
        <v>6</v>
      </c>
      <c r="D54" s="17">
        <f t="shared" si="123"/>
        <v>15</v>
      </c>
      <c r="E54" s="17">
        <f>SUM(P54,AG54,AX54)</f>
        <v>0</v>
      </c>
      <c r="F54" s="17">
        <f>SUM(Q54,AH54,AY54)</f>
        <v>0</v>
      </c>
      <c r="G54" s="13">
        <f t="shared" si="124"/>
        <v>2</v>
      </c>
      <c r="H54" s="29"/>
      <c r="I54" s="12" t="str">
        <f t="shared" si="76"/>
        <v/>
      </c>
      <c r="J54" s="19" t="str">
        <f t="shared" si="77"/>
        <v/>
      </c>
      <c r="K54" s="12" t="str">
        <f t="shared" si="78"/>
        <v/>
      </c>
      <c r="L54" s="16" t="str">
        <f t="shared" si="79"/>
        <v/>
      </c>
      <c r="M54" s="12" t="str">
        <f t="shared" si="80"/>
        <v/>
      </c>
      <c r="N54" s="16" t="str">
        <f t="shared" si="81"/>
        <v/>
      </c>
      <c r="O54" s="13"/>
      <c r="P54" s="41"/>
      <c r="Q54" s="10"/>
      <c r="R54" s="67" t="str">
        <f t="shared" si="42"/>
        <v/>
      </c>
      <c r="S54" s="69" t="str">
        <f t="shared" si="43"/>
        <v/>
      </c>
      <c r="T54" s="67" t="str">
        <f t="shared" si="44"/>
        <v/>
      </c>
      <c r="U54" s="66" t="str">
        <f t="shared" si="45"/>
        <v/>
      </c>
      <c r="V54" s="67" t="str">
        <f t="shared" si="46"/>
        <v/>
      </c>
      <c r="W54" s="16" t="str">
        <f t="shared" si="99"/>
        <v/>
      </c>
      <c r="X54" s="13"/>
      <c r="Y54" s="29"/>
      <c r="Z54" s="12" t="str">
        <f t="shared" si="100"/>
        <v/>
      </c>
      <c r="AA54" s="19" t="str">
        <f t="shared" si="101"/>
        <v/>
      </c>
      <c r="AB54" s="12" t="str">
        <f t="shared" si="102"/>
        <v/>
      </c>
      <c r="AC54" s="16" t="str">
        <f t="shared" si="103"/>
        <v/>
      </c>
      <c r="AD54" s="12" t="str">
        <f t="shared" si="104"/>
        <v/>
      </c>
      <c r="AE54" s="16" t="str">
        <f t="shared" si="105"/>
        <v/>
      </c>
      <c r="AF54" s="13"/>
      <c r="AG54" s="29"/>
      <c r="AH54" s="10"/>
      <c r="AI54" s="67" t="str">
        <f t="shared" si="54"/>
        <v/>
      </c>
      <c r="AJ54" s="69" t="str">
        <f t="shared" si="55"/>
        <v/>
      </c>
      <c r="AK54" s="67" t="str">
        <f t="shared" si="56"/>
        <v/>
      </c>
      <c r="AL54" s="66" t="str">
        <f t="shared" si="57"/>
        <v/>
      </c>
      <c r="AM54" s="67" t="str">
        <f t="shared" si="58"/>
        <v/>
      </c>
      <c r="AN54" s="16" t="str">
        <f t="shared" si="106"/>
        <v/>
      </c>
      <c r="AO54" s="13"/>
      <c r="AP54" s="29">
        <v>15</v>
      </c>
      <c r="AQ54" s="12">
        <f t="shared" si="107"/>
        <v>0.6</v>
      </c>
      <c r="AR54" s="19">
        <f t="shared" si="108"/>
        <v>7.5</v>
      </c>
      <c r="AS54" s="12">
        <f t="shared" si="109"/>
        <v>0.3</v>
      </c>
      <c r="AT54" s="16">
        <f t="shared" si="110"/>
        <v>27.5</v>
      </c>
      <c r="AU54" s="12">
        <f t="shared" si="111"/>
        <v>1.1000000000000001</v>
      </c>
      <c r="AV54" s="16">
        <f t="shared" si="112"/>
        <v>50</v>
      </c>
      <c r="AW54" s="13">
        <v>2</v>
      </c>
      <c r="AX54" s="41"/>
      <c r="AY54" s="10"/>
      <c r="AZ54" s="67" t="str">
        <f t="shared" si="66"/>
        <v/>
      </c>
      <c r="BA54" s="69" t="str">
        <f t="shared" si="67"/>
        <v/>
      </c>
      <c r="BB54" s="67" t="str">
        <f t="shared" si="68"/>
        <v/>
      </c>
      <c r="BC54" s="66" t="str">
        <f t="shared" si="69"/>
        <v/>
      </c>
      <c r="BD54" s="67" t="str">
        <f t="shared" si="70"/>
        <v/>
      </c>
      <c r="BE54" s="16" t="str">
        <f t="shared" si="113"/>
        <v/>
      </c>
      <c r="BF54" s="13"/>
    </row>
    <row r="55" spans="1:58" x14ac:dyDescent="0.25">
      <c r="A55" s="4" t="s">
        <v>162</v>
      </c>
      <c r="B55" s="3" t="s">
        <v>158</v>
      </c>
      <c r="C55" s="16">
        <v>6</v>
      </c>
      <c r="D55" s="17">
        <f t="shared" ref="D55" si="137">SUM(H55,Y55,AP55)</f>
        <v>15</v>
      </c>
      <c r="E55" s="17">
        <f t="shared" ref="E55" si="138">SUM(P55,AG55,AX55)</f>
        <v>0</v>
      </c>
      <c r="F55" s="17">
        <f t="shared" ref="F55" si="139">SUM(Q55,AH55,AY55)</f>
        <v>0</v>
      </c>
      <c r="G55" s="13">
        <f t="shared" ref="G55" si="140">SUM(O55,X55,AF55,AO55,AW55,BF55)</f>
        <v>2</v>
      </c>
      <c r="H55" s="29"/>
      <c r="I55" s="12" t="str">
        <f t="shared" si="76"/>
        <v/>
      </c>
      <c r="J55" s="19" t="str">
        <f t="shared" si="77"/>
        <v/>
      </c>
      <c r="K55" s="12" t="str">
        <f t="shared" si="78"/>
        <v/>
      </c>
      <c r="L55" s="16" t="str">
        <f t="shared" si="79"/>
        <v/>
      </c>
      <c r="M55" s="12" t="str">
        <f t="shared" si="80"/>
        <v/>
      </c>
      <c r="N55" s="16" t="str">
        <f t="shared" si="81"/>
        <v/>
      </c>
      <c r="O55" s="13"/>
      <c r="P55" s="41"/>
      <c r="Q55" s="10"/>
      <c r="R55" s="67" t="str">
        <f t="shared" si="42"/>
        <v/>
      </c>
      <c r="S55" s="69" t="str">
        <f t="shared" si="43"/>
        <v/>
      </c>
      <c r="T55" s="67" t="str">
        <f t="shared" si="44"/>
        <v/>
      </c>
      <c r="U55" s="66" t="str">
        <f t="shared" si="45"/>
        <v/>
      </c>
      <c r="V55" s="67" t="str">
        <f t="shared" si="46"/>
        <v/>
      </c>
      <c r="W55" s="16" t="str">
        <f t="shared" si="99"/>
        <v/>
      </c>
      <c r="X55" s="13"/>
      <c r="Y55" s="29"/>
      <c r="Z55" s="12" t="str">
        <f t="shared" si="100"/>
        <v/>
      </c>
      <c r="AA55" s="19" t="str">
        <f t="shared" si="101"/>
        <v/>
      </c>
      <c r="AB55" s="12" t="str">
        <f t="shared" si="102"/>
        <v/>
      </c>
      <c r="AC55" s="16" t="str">
        <f t="shared" si="103"/>
        <v/>
      </c>
      <c r="AD55" s="12" t="str">
        <f t="shared" si="104"/>
        <v/>
      </c>
      <c r="AE55" s="16" t="str">
        <f t="shared" si="105"/>
        <v/>
      </c>
      <c r="AF55" s="13"/>
      <c r="AG55" s="29"/>
      <c r="AH55" s="10"/>
      <c r="AI55" s="67" t="str">
        <f t="shared" si="54"/>
        <v/>
      </c>
      <c r="AJ55" s="69" t="str">
        <f t="shared" si="55"/>
        <v/>
      </c>
      <c r="AK55" s="67" t="str">
        <f t="shared" si="56"/>
        <v/>
      </c>
      <c r="AL55" s="66" t="str">
        <f t="shared" si="57"/>
        <v/>
      </c>
      <c r="AM55" s="67" t="str">
        <f t="shared" si="58"/>
        <v/>
      </c>
      <c r="AN55" s="16" t="str">
        <f t="shared" si="106"/>
        <v/>
      </c>
      <c r="AO55" s="13"/>
      <c r="AP55" s="29">
        <v>15</v>
      </c>
      <c r="AQ55" s="12">
        <f t="shared" si="107"/>
        <v>0.6</v>
      </c>
      <c r="AR55" s="19">
        <f t="shared" si="108"/>
        <v>7.5</v>
      </c>
      <c r="AS55" s="12">
        <f t="shared" si="109"/>
        <v>0.3</v>
      </c>
      <c r="AT55" s="16">
        <f t="shared" si="110"/>
        <v>27.5</v>
      </c>
      <c r="AU55" s="12">
        <f t="shared" si="111"/>
        <v>1.1000000000000001</v>
      </c>
      <c r="AV55" s="16">
        <f t="shared" si="112"/>
        <v>50</v>
      </c>
      <c r="AW55" s="13">
        <v>2</v>
      </c>
      <c r="AX55" s="41"/>
      <c r="AY55" s="10"/>
      <c r="AZ55" s="67" t="str">
        <f t="shared" si="66"/>
        <v/>
      </c>
      <c r="BA55" s="69" t="str">
        <f t="shared" si="67"/>
        <v/>
      </c>
      <c r="BB55" s="67" t="str">
        <f t="shared" si="68"/>
        <v/>
      </c>
      <c r="BC55" s="66" t="str">
        <f t="shared" si="69"/>
        <v/>
      </c>
      <c r="BD55" s="67" t="str">
        <f t="shared" si="70"/>
        <v/>
      </c>
      <c r="BE55" s="16" t="str">
        <f t="shared" si="113"/>
        <v/>
      </c>
      <c r="BF55" s="13"/>
    </row>
    <row r="56" spans="1:58" ht="16.5" thickBot="1" x14ac:dyDescent="0.3">
      <c r="A56" s="4" t="s">
        <v>163</v>
      </c>
      <c r="B56" s="3" t="s">
        <v>159</v>
      </c>
      <c r="C56" s="66" t="s">
        <v>83</v>
      </c>
      <c r="D56" s="17">
        <f t="shared" si="123"/>
        <v>0</v>
      </c>
      <c r="E56" s="17">
        <f>SUM(P56,AG56,AX56)</f>
        <v>15</v>
      </c>
      <c r="F56" s="17">
        <f>SUM(Q56,AH56,AY56)</f>
        <v>0</v>
      </c>
      <c r="G56" s="13">
        <f t="shared" si="124"/>
        <v>1</v>
      </c>
      <c r="H56" s="29"/>
      <c r="I56" s="12" t="str">
        <f t="shared" si="36"/>
        <v/>
      </c>
      <c r="J56" s="19" t="str">
        <f t="shared" si="37"/>
        <v/>
      </c>
      <c r="K56" s="12" t="str">
        <f t="shared" si="38"/>
        <v/>
      </c>
      <c r="L56" s="16" t="str">
        <f t="shared" si="39"/>
        <v/>
      </c>
      <c r="M56" s="12" t="str">
        <f t="shared" si="40"/>
        <v/>
      </c>
      <c r="N56" s="16" t="str">
        <f t="shared" si="41"/>
        <v/>
      </c>
      <c r="O56" s="13"/>
      <c r="P56" s="41"/>
      <c r="Q56" s="10"/>
      <c r="R56" s="67" t="str">
        <f t="shared" si="42"/>
        <v/>
      </c>
      <c r="S56" s="69" t="str">
        <f t="shared" si="43"/>
        <v/>
      </c>
      <c r="T56" s="67" t="str">
        <f t="shared" si="44"/>
        <v/>
      </c>
      <c r="U56" s="66" t="str">
        <f t="shared" si="45"/>
        <v/>
      </c>
      <c r="V56" s="67" t="str">
        <f t="shared" si="46"/>
        <v/>
      </c>
      <c r="W56" s="16" t="str">
        <f t="shared" si="99"/>
        <v/>
      </c>
      <c r="X56" s="13"/>
      <c r="Y56" s="29"/>
      <c r="Z56" s="12" t="str">
        <f t="shared" si="48"/>
        <v/>
      </c>
      <c r="AA56" s="19" t="str">
        <f t="shared" si="49"/>
        <v/>
      </c>
      <c r="AB56" s="12" t="str">
        <f t="shared" si="50"/>
        <v/>
      </c>
      <c r="AC56" s="16" t="str">
        <f t="shared" si="51"/>
        <v/>
      </c>
      <c r="AD56" s="12" t="str">
        <f t="shared" si="52"/>
        <v/>
      </c>
      <c r="AE56" s="16" t="str">
        <f t="shared" si="53"/>
        <v/>
      </c>
      <c r="AF56" s="13"/>
      <c r="AG56" s="29"/>
      <c r="AH56" s="10"/>
      <c r="AI56" s="67" t="str">
        <f t="shared" si="54"/>
        <v/>
      </c>
      <c r="AJ56" s="69" t="str">
        <f t="shared" si="55"/>
        <v/>
      </c>
      <c r="AK56" s="67" t="str">
        <f t="shared" si="56"/>
        <v/>
      </c>
      <c r="AL56" s="66" t="str">
        <f t="shared" si="57"/>
        <v/>
      </c>
      <c r="AM56" s="67" t="str">
        <f t="shared" si="58"/>
        <v/>
      </c>
      <c r="AN56" s="16" t="str">
        <f t="shared" si="59"/>
        <v/>
      </c>
      <c r="AO56" s="13"/>
      <c r="AP56" s="29"/>
      <c r="AQ56" s="12" t="str">
        <f t="shared" si="60"/>
        <v/>
      </c>
      <c r="AR56" s="19" t="str">
        <f t="shared" si="61"/>
        <v/>
      </c>
      <c r="AS56" s="12" t="str">
        <f t="shared" si="62"/>
        <v/>
      </c>
      <c r="AT56" s="16" t="str">
        <f t="shared" si="63"/>
        <v/>
      </c>
      <c r="AU56" s="12" t="str">
        <f t="shared" si="64"/>
        <v/>
      </c>
      <c r="AV56" s="16" t="str">
        <f t="shared" si="65"/>
        <v/>
      </c>
      <c r="AW56" s="13"/>
      <c r="AX56" s="41">
        <v>15</v>
      </c>
      <c r="AY56" s="10"/>
      <c r="AZ56" s="67">
        <f t="shared" si="66"/>
        <v>0.6</v>
      </c>
      <c r="BA56" s="69">
        <f t="shared" si="67"/>
        <v>3</v>
      </c>
      <c r="BB56" s="67">
        <f t="shared" si="68"/>
        <v>0.12</v>
      </c>
      <c r="BC56" s="66">
        <f t="shared" si="69"/>
        <v>7</v>
      </c>
      <c r="BD56" s="67">
        <f t="shared" si="70"/>
        <v>0.28000000000000003</v>
      </c>
      <c r="BE56" s="16">
        <f t="shared" si="71"/>
        <v>25</v>
      </c>
      <c r="BF56" s="13">
        <v>1</v>
      </c>
    </row>
    <row r="57" spans="1:58" ht="17.25" thickTop="1" thickBot="1" x14ac:dyDescent="0.3">
      <c r="A57" s="239" t="s">
        <v>6</v>
      </c>
      <c r="B57" s="224"/>
      <c r="C57" s="225"/>
      <c r="D57" s="31">
        <f t="shared" si="97"/>
        <v>165</v>
      </c>
      <c r="E57" s="31">
        <f>SUM(P57,AG57,AX57)</f>
        <v>210</v>
      </c>
      <c r="F57" s="31">
        <f>SUM(Q57,AH57,AY57)</f>
        <v>0</v>
      </c>
      <c r="G57" s="15">
        <f t="shared" si="98"/>
        <v>44</v>
      </c>
      <c r="H57" s="14">
        <f t="shared" ref="H57:BF57" si="141">SUM(H37:H56)</f>
        <v>30</v>
      </c>
      <c r="I57" s="32">
        <f t="shared" si="141"/>
        <v>1.2</v>
      </c>
      <c r="J57" s="33">
        <f t="shared" si="141"/>
        <v>15</v>
      </c>
      <c r="K57" s="32">
        <f t="shared" si="141"/>
        <v>0.6</v>
      </c>
      <c r="L57" s="34">
        <f t="shared" si="141"/>
        <v>5</v>
      </c>
      <c r="M57" s="32">
        <f t="shared" si="141"/>
        <v>0.2</v>
      </c>
      <c r="N57" s="34">
        <f t="shared" si="141"/>
        <v>50</v>
      </c>
      <c r="O57" s="15">
        <f t="shared" si="141"/>
        <v>2</v>
      </c>
      <c r="P57" s="35">
        <f t="shared" si="141"/>
        <v>30</v>
      </c>
      <c r="Q57" s="31">
        <f t="shared" si="141"/>
        <v>0</v>
      </c>
      <c r="R57" s="32">
        <f t="shared" si="141"/>
        <v>1.2</v>
      </c>
      <c r="S57" s="32">
        <f t="shared" ref="S57:U57" si="142">SUM(S37:S56)</f>
        <v>6</v>
      </c>
      <c r="T57" s="32">
        <f t="shared" si="142"/>
        <v>0.24</v>
      </c>
      <c r="U57" s="32">
        <f t="shared" si="142"/>
        <v>39</v>
      </c>
      <c r="V57" s="32">
        <f t="shared" si="141"/>
        <v>1.56</v>
      </c>
      <c r="W57" s="34">
        <f t="shared" si="141"/>
        <v>75</v>
      </c>
      <c r="X57" s="15">
        <f t="shared" si="141"/>
        <v>3</v>
      </c>
      <c r="Y57" s="14">
        <f t="shared" si="141"/>
        <v>60</v>
      </c>
      <c r="Z57" s="32">
        <f t="shared" si="141"/>
        <v>2.4</v>
      </c>
      <c r="AA57" s="33">
        <f t="shared" si="141"/>
        <v>30</v>
      </c>
      <c r="AB57" s="32">
        <f t="shared" si="141"/>
        <v>1.2</v>
      </c>
      <c r="AC57" s="34">
        <f t="shared" si="141"/>
        <v>110</v>
      </c>
      <c r="AD57" s="32">
        <f t="shared" si="141"/>
        <v>4.4000000000000004</v>
      </c>
      <c r="AE57" s="34">
        <f t="shared" si="141"/>
        <v>200</v>
      </c>
      <c r="AF57" s="15">
        <f t="shared" si="141"/>
        <v>8</v>
      </c>
      <c r="AG57" s="35">
        <f t="shared" si="141"/>
        <v>75</v>
      </c>
      <c r="AH57" s="31">
        <f t="shared" si="141"/>
        <v>0</v>
      </c>
      <c r="AI57" s="32">
        <f t="shared" si="141"/>
        <v>3</v>
      </c>
      <c r="AJ57" s="32">
        <f t="shared" ref="AJ57:AL57" si="143">SUM(AJ37:AJ56)</f>
        <v>15</v>
      </c>
      <c r="AK57" s="32">
        <f t="shared" si="143"/>
        <v>0.6</v>
      </c>
      <c r="AL57" s="32">
        <f t="shared" si="143"/>
        <v>110</v>
      </c>
      <c r="AM57" s="32">
        <f t="shared" si="141"/>
        <v>4.4000000000000004</v>
      </c>
      <c r="AN57" s="34">
        <f t="shared" si="141"/>
        <v>200</v>
      </c>
      <c r="AO57" s="15">
        <f t="shared" si="141"/>
        <v>8</v>
      </c>
      <c r="AP57" s="14">
        <f t="shared" si="141"/>
        <v>75</v>
      </c>
      <c r="AQ57" s="32">
        <f t="shared" si="141"/>
        <v>3</v>
      </c>
      <c r="AR57" s="33">
        <f t="shared" si="141"/>
        <v>37.5</v>
      </c>
      <c r="AS57" s="32">
        <f t="shared" si="141"/>
        <v>1.5</v>
      </c>
      <c r="AT57" s="34">
        <f t="shared" si="141"/>
        <v>112.5</v>
      </c>
      <c r="AU57" s="32">
        <f t="shared" si="141"/>
        <v>4.5</v>
      </c>
      <c r="AV57" s="34">
        <f t="shared" si="141"/>
        <v>225</v>
      </c>
      <c r="AW57" s="15">
        <f t="shared" si="141"/>
        <v>9</v>
      </c>
      <c r="AX57" s="35">
        <f t="shared" si="141"/>
        <v>105</v>
      </c>
      <c r="AY57" s="31">
        <f t="shared" si="141"/>
        <v>0</v>
      </c>
      <c r="AZ57" s="32">
        <f t="shared" si="141"/>
        <v>4.1999999999999993</v>
      </c>
      <c r="BA57" s="32">
        <f t="shared" ref="BA57:BD57" si="144">SUM(BA37:BA56)</f>
        <v>21</v>
      </c>
      <c r="BB57" s="32">
        <f t="shared" si="144"/>
        <v>0.84</v>
      </c>
      <c r="BC57" s="32">
        <f t="shared" si="144"/>
        <v>224</v>
      </c>
      <c r="BD57" s="32">
        <f t="shared" si="144"/>
        <v>8.9599999999999991</v>
      </c>
      <c r="BE57" s="34">
        <f t="shared" si="141"/>
        <v>350</v>
      </c>
      <c r="BF57" s="15">
        <f t="shared" si="141"/>
        <v>14</v>
      </c>
    </row>
    <row r="58" spans="1:58" ht="17.25" thickTop="1" thickBot="1" x14ac:dyDescent="0.3">
      <c r="A58" s="223" t="s">
        <v>10</v>
      </c>
      <c r="B58" s="224"/>
      <c r="C58" s="225"/>
      <c r="D58" s="31">
        <f t="shared" ref="D58:AM58" si="145">D35+D57</f>
        <v>900</v>
      </c>
      <c r="E58" s="31">
        <f t="shared" si="145"/>
        <v>840</v>
      </c>
      <c r="F58" s="36">
        <f t="shared" si="145"/>
        <v>15</v>
      </c>
      <c r="G58" s="15">
        <f t="shared" si="145"/>
        <v>180</v>
      </c>
      <c r="H58" s="14">
        <f t="shared" si="145"/>
        <v>165</v>
      </c>
      <c r="I58" s="32">
        <f t="shared" si="145"/>
        <v>6.6</v>
      </c>
      <c r="J58" s="33">
        <f t="shared" si="145"/>
        <v>82.5</v>
      </c>
      <c r="K58" s="32">
        <f t="shared" si="145"/>
        <v>3.3</v>
      </c>
      <c r="L58" s="34">
        <f t="shared" si="145"/>
        <v>252.5</v>
      </c>
      <c r="M58" s="32">
        <f t="shared" si="145"/>
        <v>10.1</v>
      </c>
      <c r="N58" s="34">
        <f t="shared" si="145"/>
        <v>500</v>
      </c>
      <c r="O58" s="15">
        <f t="shared" si="145"/>
        <v>20</v>
      </c>
      <c r="P58" s="35">
        <f t="shared" si="145"/>
        <v>150</v>
      </c>
      <c r="Q58" s="31">
        <f t="shared" si="145"/>
        <v>0</v>
      </c>
      <c r="R58" s="32">
        <f t="shared" si="145"/>
        <v>6</v>
      </c>
      <c r="S58" s="32">
        <f t="shared" ref="S58:U58" si="146">S35+S57</f>
        <v>30</v>
      </c>
      <c r="T58" s="32">
        <f t="shared" si="146"/>
        <v>1.2</v>
      </c>
      <c r="U58" s="32">
        <f t="shared" si="146"/>
        <v>219</v>
      </c>
      <c r="V58" s="32">
        <f t="shared" si="145"/>
        <v>8.76</v>
      </c>
      <c r="W58" s="34">
        <f t="shared" si="145"/>
        <v>375</v>
      </c>
      <c r="X58" s="15">
        <f t="shared" si="145"/>
        <v>15</v>
      </c>
      <c r="Y58" s="14">
        <f t="shared" si="145"/>
        <v>60</v>
      </c>
      <c r="Z58" s="32">
        <f t="shared" si="145"/>
        <v>8.4</v>
      </c>
      <c r="AA58" s="33">
        <f t="shared" si="145"/>
        <v>105</v>
      </c>
      <c r="AB58" s="32">
        <f t="shared" si="145"/>
        <v>4.2</v>
      </c>
      <c r="AC58" s="34">
        <f t="shared" si="145"/>
        <v>260</v>
      </c>
      <c r="AD58" s="32">
        <f t="shared" si="145"/>
        <v>10.4</v>
      </c>
      <c r="AE58" s="34">
        <f t="shared" si="145"/>
        <v>575</v>
      </c>
      <c r="AF58" s="15">
        <f t="shared" si="145"/>
        <v>23</v>
      </c>
      <c r="AG58" s="35">
        <f t="shared" si="145"/>
        <v>270</v>
      </c>
      <c r="AH58" s="31">
        <f t="shared" si="145"/>
        <v>0</v>
      </c>
      <c r="AI58" s="32">
        <f t="shared" si="145"/>
        <v>10.600000000000001</v>
      </c>
      <c r="AJ58" s="32">
        <f t="shared" ref="AJ58:AL58" si="147">AJ35+AJ57</f>
        <v>24</v>
      </c>
      <c r="AK58" s="32">
        <f t="shared" si="147"/>
        <v>0.96</v>
      </c>
      <c r="AL58" s="32">
        <f t="shared" si="147"/>
        <v>295</v>
      </c>
      <c r="AM58" s="32">
        <f t="shared" si="145"/>
        <v>11.8</v>
      </c>
      <c r="AN58" s="34">
        <f t="shared" ref="AN58:BF58" si="148">AN35+AN57</f>
        <v>580</v>
      </c>
      <c r="AO58" s="15">
        <f t="shared" si="148"/>
        <v>23</v>
      </c>
      <c r="AP58" s="14">
        <f t="shared" si="148"/>
        <v>225</v>
      </c>
      <c r="AQ58" s="32">
        <f t="shared" si="148"/>
        <v>9</v>
      </c>
      <c r="AR58" s="33">
        <f t="shared" si="148"/>
        <v>112.5</v>
      </c>
      <c r="AS58" s="32">
        <f t="shared" si="148"/>
        <v>4.5</v>
      </c>
      <c r="AT58" s="34">
        <f t="shared" si="148"/>
        <v>337.5</v>
      </c>
      <c r="AU58" s="32">
        <f t="shared" si="148"/>
        <v>13.5</v>
      </c>
      <c r="AV58" s="34">
        <f t="shared" si="148"/>
        <v>675</v>
      </c>
      <c r="AW58" s="15">
        <f t="shared" si="148"/>
        <v>27</v>
      </c>
      <c r="AX58" s="35">
        <f t="shared" si="148"/>
        <v>255</v>
      </c>
      <c r="AY58" s="31">
        <f t="shared" si="148"/>
        <v>0</v>
      </c>
      <c r="AZ58" s="32">
        <f t="shared" si="148"/>
        <v>10.199999999999999</v>
      </c>
      <c r="BA58" s="32">
        <f t="shared" ref="BA58:BD58" si="149">BA35+BA57</f>
        <v>21</v>
      </c>
      <c r="BB58" s="32">
        <f t="shared" si="149"/>
        <v>0.84</v>
      </c>
      <c r="BC58" s="32">
        <f t="shared" si="149"/>
        <v>364</v>
      </c>
      <c r="BD58" s="32">
        <f t="shared" si="149"/>
        <v>14.959999999999997</v>
      </c>
      <c r="BE58" s="34">
        <f t="shared" si="148"/>
        <v>640</v>
      </c>
      <c r="BF58" s="15">
        <f t="shared" si="148"/>
        <v>26</v>
      </c>
    </row>
    <row r="59" spans="1:58" ht="17.25" thickTop="1" thickBot="1" x14ac:dyDescent="0.3">
      <c r="A59" s="227" t="s">
        <v>36</v>
      </c>
      <c r="B59" s="228"/>
      <c r="C59" s="229"/>
      <c r="D59" s="230">
        <f>SUM(H59:BF59)</f>
        <v>7</v>
      </c>
      <c r="E59" s="230"/>
      <c r="F59" s="231"/>
      <c r="G59" s="232"/>
      <c r="H59" s="215">
        <f>COUNTIF(C40:C56,4)</f>
        <v>1</v>
      </c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7"/>
      <c r="X59" s="233"/>
      <c r="Y59" s="215">
        <f>COUNTIF(C40:C56,5)</f>
        <v>2</v>
      </c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7"/>
      <c r="AO59" s="233"/>
      <c r="AP59" s="215">
        <f>COUNTIF(C40:C56,6)</f>
        <v>4</v>
      </c>
      <c r="AQ59" s="216"/>
      <c r="AR59" s="216"/>
      <c r="AS59" s="216"/>
      <c r="AT59" s="216"/>
      <c r="AU59" s="216"/>
      <c r="AV59" s="216"/>
      <c r="AW59" s="216"/>
      <c r="AX59" s="216"/>
      <c r="AY59" s="216"/>
      <c r="AZ59" s="216"/>
      <c r="BA59" s="216"/>
      <c r="BB59" s="216"/>
      <c r="BC59" s="216"/>
      <c r="BD59" s="216"/>
      <c r="BE59" s="217"/>
      <c r="BF59" s="236"/>
    </row>
    <row r="61" spans="1:58" x14ac:dyDescent="0.25">
      <c r="A61" s="7" t="s">
        <v>78</v>
      </c>
    </row>
  </sheetData>
  <mergeCells count="106">
    <mergeCell ref="E11:E12"/>
    <mergeCell ref="Q11:R11"/>
    <mergeCell ref="S11:T11"/>
    <mergeCell ref="L11:M11"/>
    <mergeCell ref="J11:K11"/>
    <mergeCell ref="H11:I11"/>
    <mergeCell ref="N11:O11"/>
    <mergeCell ref="AC11:AD11"/>
    <mergeCell ref="AA11:AB11"/>
    <mergeCell ref="Y11:Z11"/>
    <mergeCell ref="W11:X11"/>
    <mergeCell ref="U11:V11"/>
    <mergeCell ref="AY11:AZ11"/>
    <mergeCell ref="BA11:BB11"/>
    <mergeCell ref="AR11:AS11"/>
    <mergeCell ref="AV11:AW11"/>
    <mergeCell ref="AT11:AU11"/>
    <mergeCell ref="F11:F12"/>
    <mergeCell ref="AN11:AO11"/>
    <mergeCell ref="AL11:AM11"/>
    <mergeCell ref="AH11:AI11"/>
    <mergeCell ref="B36:BF36"/>
    <mergeCell ref="A57:C57"/>
    <mergeCell ref="A58:C58"/>
    <mergeCell ref="A59:C59"/>
    <mergeCell ref="D59:G59"/>
    <mergeCell ref="H59:X59"/>
    <mergeCell ref="Y59:AO59"/>
    <mergeCell ref="AP59:BF59"/>
    <mergeCell ref="AV33:AW33"/>
    <mergeCell ref="AY33:AZ33"/>
    <mergeCell ref="BC33:BD33"/>
    <mergeCell ref="BE33:BF33"/>
    <mergeCell ref="A35:C35"/>
    <mergeCell ref="AL33:AM33"/>
    <mergeCell ref="AN33:AO33"/>
    <mergeCell ref="AP33:AQ33"/>
    <mergeCell ref="AR33:AS33"/>
    <mergeCell ref="AT33:AU33"/>
    <mergeCell ref="A29:A34"/>
    <mergeCell ref="B29:B34"/>
    <mergeCell ref="C29:BF29"/>
    <mergeCell ref="C30:C34"/>
    <mergeCell ref="W33:X33"/>
    <mergeCell ref="S33:T33"/>
    <mergeCell ref="BA33:BB33"/>
    <mergeCell ref="AX32:BF32"/>
    <mergeCell ref="E33:E34"/>
    <mergeCell ref="F33:F34"/>
    <mergeCell ref="H33:I33"/>
    <mergeCell ref="J33:K33"/>
    <mergeCell ref="Y33:Z33"/>
    <mergeCell ref="AA33:AB33"/>
    <mergeCell ref="AC33:AD33"/>
    <mergeCell ref="AE33:AF33"/>
    <mergeCell ref="AH33:AI33"/>
    <mergeCell ref="L33:M33"/>
    <mergeCell ref="D32:D34"/>
    <mergeCell ref="E32:F32"/>
    <mergeCell ref="G32:G34"/>
    <mergeCell ref="H32:O32"/>
    <mergeCell ref="P32:X32"/>
    <mergeCell ref="Y32:AF32"/>
    <mergeCell ref="AG32:AO32"/>
    <mergeCell ref="AP32:AW32"/>
    <mergeCell ref="AJ33:AK33"/>
    <mergeCell ref="N33:O33"/>
    <mergeCell ref="Q33:R33"/>
    <mergeCell ref="U33:V33"/>
    <mergeCell ref="B14:BF14"/>
    <mergeCell ref="A24:C24"/>
    <mergeCell ref="A25:C25"/>
    <mergeCell ref="A26:C26"/>
    <mergeCell ref="D26:G26"/>
    <mergeCell ref="H26:X26"/>
    <mergeCell ref="Y26:AO26"/>
    <mergeCell ref="AP26:BF26"/>
    <mergeCell ref="D30:G31"/>
    <mergeCell ref="H30:BF30"/>
    <mergeCell ref="H31:X31"/>
    <mergeCell ref="Y31:AO31"/>
    <mergeCell ref="AP31:BF31"/>
    <mergeCell ref="A13:C13"/>
    <mergeCell ref="A7:A12"/>
    <mergeCell ref="B7:B12"/>
    <mergeCell ref="AX10:BF10"/>
    <mergeCell ref="C7:BF7"/>
    <mergeCell ref="C8:C12"/>
    <mergeCell ref="D8:G9"/>
    <mergeCell ref="H8:BF8"/>
    <mergeCell ref="H9:X9"/>
    <mergeCell ref="D10:D12"/>
    <mergeCell ref="E10:F10"/>
    <mergeCell ref="G10:G12"/>
    <mergeCell ref="AE11:AF11"/>
    <mergeCell ref="Y10:AF10"/>
    <mergeCell ref="AP9:BF9"/>
    <mergeCell ref="H10:O10"/>
    <mergeCell ref="P10:X10"/>
    <mergeCell ref="Y9:AO9"/>
    <mergeCell ref="AG10:AO10"/>
    <mergeCell ref="AP10:AW10"/>
    <mergeCell ref="AP11:AQ11"/>
    <mergeCell ref="AJ11:AK11"/>
    <mergeCell ref="BE11:BF11"/>
    <mergeCell ref="BC11:BD11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 stopień</vt:lpstr>
      <vt:lpstr>I_PFiR</vt:lpstr>
      <vt:lpstr>'I stopień'!Obszar_wydruku</vt:lpstr>
      <vt:lpstr>I_PFiR!Obszar_wydruku</vt:lpstr>
    </vt:vector>
  </TitlesOfParts>
  <Company>Katedra Logistyki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Magdalena Reszka</cp:lastModifiedBy>
  <cp:lastPrinted>2012-05-24T08:13:52Z</cp:lastPrinted>
  <dcterms:created xsi:type="dcterms:W3CDTF">2005-11-10T08:06:07Z</dcterms:created>
  <dcterms:modified xsi:type="dcterms:W3CDTF">2025-01-28T12:51:52Z</dcterms:modified>
</cp:coreProperties>
</file>