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reszka\Documents\Komisja planów\Programy studiów\Programy obowiązujące w roku 2526\Logistics&amp;Mobility\SS1\"/>
    </mc:Choice>
  </mc:AlternateContent>
  <xr:revisionPtr revIDLastSave="0" documentId="13_ncr:1_{4481CA47-C22D-43EC-9E74-D2E262713C23}" xr6:coauthVersionLast="47" xr6:coauthVersionMax="47" xr10:uidLastSave="{00000000-0000-0000-0000-000000000000}"/>
  <bookViews>
    <workbookView xWindow="-120" yWindow="-120" windowWidth="29040" windowHeight="15840" xr2:uid="{149CD44E-982F-4A3E-AD61-0F3D9C287FAC}"/>
  </bookViews>
  <sheets>
    <sheet name="L&amp;M" sheetId="1" r:id="rId1"/>
  </sheets>
  <definedNames>
    <definedName name="_xlnm._FilterDatabase" localSheetId="0" hidden="1">'L&amp;M'!$A$9:$AM$88</definedName>
    <definedName name="_xlnm.Print_Area" localSheetId="0">'L&amp;M'!$A$1:$AM$89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6" i="1" l="1"/>
  <c r="E76" i="1"/>
  <c r="F76" i="1"/>
  <c r="G76" i="1"/>
  <c r="H76" i="1"/>
  <c r="D73" i="1"/>
  <c r="E73" i="1"/>
  <c r="F73" i="1"/>
  <c r="G73" i="1"/>
  <c r="H73" i="1"/>
  <c r="D65" i="1"/>
  <c r="E65" i="1"/>
  <c r="F65" i="1"/>
  <c r="G65" i="1"/>
  <c r="H65" i="1"/>
  <c r="D63" i="1"/>
  <c r="E63" i="1"/>
  <c r="F63" i="1"/>
  <c r="G63" i="1"/>
  <c r="H63" i="1"/>
  <c r="D60" i="1"/>
  <c r="E60" i="1"/>
  <c r="F60" i="1"/>
  <c r="G60" i="1"/>
  <c r="H60" i="1"/>
  <c r="D57" i="1"/>
  <c r="E57" i="1"/>
  <c r="F57" i="1"/>
  <c r="G57" i="1"/>
  <c r="H57" i="1"/>
  <c r="D54" i="1"/>
  <c r="E54" i="1"/>
  <c r="F54" i="1"/>
  <c r="G54" i="1"/>
  <c r="H54" i="1"/>
  <c r="D52" i="1"/>
  <c r="E52" i="1"/>
  <c r="F52" i="1"/>
  <c r="G52" i="1"/>
  <c r="H52" i="1"/>
  <c r="D50" i="1"/>
  <c r="E50" i="1"/>
  <c r="F50" i="1"/>
  <c r="G50" i="1"/>
  <c r="H50" i="1"/>
  <c r="D47" i="1"/>
  <c r="E47" i="1"/>
  <c r="F47" i="1"/>
  <c r="G47" i="1"/>
  <c r="H47" i="1"/>
  <c r="D68" i="1"/>
  <c r="E68" i="1"/>
  <c r="F68" i="1"/>
  <c r="G68" i="1"/>
  <c r="H68" i="1"/>
  <c r="D66" i="1"/>
  <c r="E66" i="1"/>
  <c r="F66" i="1"/>
  <c r="G66" i="1"/>
  <c r="H66" i="1"/>
  <c r="D70" i="1"/>
  <c r="E70" i="1"/>
  <c r="F70" i="1"/>
  <c r="G70" i="1"/>
  <c r="H70" i="1"/>
  <c r="D62" i="1" l="1"/>
  <c r="E62" i="1"/>
  <c r="F62" i="1"/>
  <c r="G62" i="1"/>
  <c r="H62" i="1"/>
  <c r="D72" i="1"/>
  <c r="E72" i="1"/>
  <c r="F72" i="1"/>
  <c r="G72" i="1"/>
  <c r="H72" i="1"/>
  <c r="D74" i="1"/>
  <c r="E74" i="1"/>
  <c r="F74" i="1"/>
  <c r="G74" i="1"/>
  <c r="H74" i="1"/>
  <c r="D55" i="1"/>
  <c r="E55" i="1"/>
  <c r="F55" i="1"/>
  <c r="G55" i="1"/>
  <c r="H55" i="1"/>
  <c r="D49" i="1"/>
  <c r="E49" i="1"/>
  <c r="F49" i="1"/>
  <c r="G49" i="1"/>
  <c r="H49" i="1"/>
  <c r="D56" i="1"/>
  <c r="E56" i="1"/>
  <c r="F56" i="1"/>
  <c r="G56" i="1"/>
  <c r="H56" i="1"/>
  <c r="D59" i="1"/>
  <c r="E59" i="1"/>
  <c r="F59" i="1"/>
  <c r="G59" i="1"/>
  <c r="H59" i="1"/>
  <c r="D51" i="1"/>
  <c r="E51" i="1"/>
  <c r="F51" i="1"/>
  <c r="G51" i="1"/>
  <c r="H51" i="1"/>
  <c r="D53" i="1"/>
  <c r="E53" i="1"/>
  <c r="F53" i="1"/>
  <c r="G53" i="1"/>
  <c r="H53" i="1"/>
  <c r="D61" i="1"/>
  <c r="E61" i="1"/>
  <c r="F61" i="1"/>
  <c r="G61" i="1"/>
  <c r="H61" i="1"/>
  <c r="D67" i="1"/>
  <c r="E67" i="1"/>
  <c r="F67" i="1"/>
  <c r="G67" i="1"/>
  <c r="H67" i="1"/>
  <c r="D69" i="1"/>
  <c r="E69" i="1"/>
  <c r="F69" i="1"/>
  <c r="G69" i="1"/>
  <c r="H69" i="1"/>
  <c r="D64" i="1"/>
  <c r="E64" i="1"/>
  <c r="F64" i="1"/>
  <c r="G64" i="1"/>
  <c r="H64" i="1"/>
  <c r="D71" i="1"/>
  <c r="E71" i="1"/>
  <c r="F71" i="1"/>
  <c r="G71" i="1"/>
  <c r="H71" i="1"/>
  <c r="D45" i="1"/>
  <c r="E45" i="1"/>
  <c r="F45" i="1"/>
  <c r="G45" i="1"/>
  <c r="H45" i="1"/>
  <c r="D46" i="1"/>
  <c r="E46" i="1"/>
  <c r="F46" i="1"/>
  <c r="G46" i="1"/>
  <c r="H46" i="1"/>
  <c r="D48" i="1"/>
  <c r="E48" i="1"/>
  <c r="F48" i="1"/>
  <c r="G48" i="1"/>
  <c r="H48" i="1"/>
  <c r="D58" i="1"/>
  <c r="E58" i="1"/>
  <c r="F58" i="1"/>
  <c r="G58" i="1"/>
  <c r="H58" i="1"/>
  <c r="D75" i="1"/>
  <c r="E75" i="1"/>
  <c r="F75" i="1"/>
  <c r="G75" i="1"/>
  <c r="H75" i="1"/>
  <c r="H83" i="1"/>
  <c r="H82" i="1"/>
  <c r="H81" i="1"/>
  <c r="H80" i="1"/>
  <c r="H79" i="1"/>
  <c r="H78" i="1"/>
  <c r="H77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D17" i="1"/>
  <c r="E17" i="1"/>
  <c r="F17" i="1"/>
  <c r="G17" i="1"/>
  <c r="D80" i="1"/>
  <c r="E80" i="1"/>
  <c r="F80" i="1"/>
  <c r="G80" i="1"/>
  <c r="D81" i="1"/>
  <c r="E81" i="1"/>
  <c r="F81" i="1"/>
  <c r="G81" i="1"/>
  <c r="D11" i="1"/>
  <c r="E11" i="1"/>
  <c r="F11" i="1"/>
  <c r="G11" i="1"/>
  <c r="D13" i="1"/>
  <c r="E13" i="1"/>
  <c r="F13" i="1"/>
  <c r="G13" i="1"/>
  <c r="D14" i="1"/>
  <c r="E14" i="1"/>
  <c r="F14" i="1"/>
  <c r="G14" i="1"/>
  <c r="D16" i="1"/>
  <c r="E16" i="1"/>
  <c r="F16" i="1"/>
  <c r="G16" i="1"/>
  <c r="D18" i="1"/>
  <c r="E18" i="1"/>
  <c r="F18" i="1"/>
  <c r="G18" i="1"/>
  <c r="D19" i="1"/>
  <c r="E19" i="1"/>
  <c r="F19" i="1"/>
  <c r="G19" i="1"/>
  <c r="D20" i="1"/>
  <c r="E20" i="1"/>
  <c r="F20" i="1"/>
  <c r="G20" i="1"/>
  <c r="D21" i="1"/>
  <c r="E21" i="1"/>
  <c r="F21" i="1"/>
  <c r="G21" i="1"/>
  <c r="D22" i="1"/>
  <c r="E22" i="1"/>
  <c r="F22" i="1"/>
  <c r="G22" i="1"/>
  <c r="D23" i="1"/>
  <c r="E23" i="1"/>
  <c r="F23" i="1"/>
  <c r="G23" i="1"/>
  <c r="D24" i="1"/>
  <c r="E24" i="1"/>
  <c r="F24" i="1"/>
  <c r="G24" i="1"/>
  <c r="D25" i="1"/>
  <c r="E25" i="1"/>
  <c r="F25" i="1"/>
  <c r="G25" i="1"/>
  <c r="D26" i="1"/>
  <c r="E26" i="1"/>
  <c r="F26" i="1"/>
  <c r="G26" i="1"/>
  <c r="D27" i="1"/>
  <c r="E27" i="1"/>
  <c r="F27" i="1"/>
  <c r="G27" i="1"/>
  <c r="D28" i="1"/>
  <c r="E28" i="1"/>
  <c r="F28" i="1"/>
  <c r="G28" i="1"/>
  <c r="D29" i="1"/>
  <c r="E29" i="1"/>
  <c r="F29" i="1"/>
  <c r="G29" i="1"/>
  <c r="D30" i="1"/>
  <c r="E30" i="1"/>
  <c r="F30" i="1"/>
  <c r="G30" i="1"/>
  <c r="D31" i="1"/>
  <c r="E31" i="1"/>
  <c r="F31" i="1"/>
  <c r="G31" i="1"/>
  <c r="D32" i="1"/>
  <c r="E32" i="1"/>
  <c r="F32" i="1"/>
  <c r="G32" i="1"/>
  <c r="D33" i="1"/>
  <c r="E33" i="1"/>
  <c r="F33" i="1"/>
  <c r="G33" i="1"/>
  <c r="D34" i="1"/>
  <c r="E34" i="1"/>
  <c r="F34" i="1"/>
  <c r="G34" i="1"/>
  <c r="D35" i="1"/>
  <c r="E35" i="1"/>
  <c r="F35" i="1"/>
  <c r="G35" i="1"/>
  <c r="D36" i="1"/>
  <c r="E36" i="1"/>
  <c r="F36" i="1"/>
  <c r="G36" i="1"/>
  <c r="D37" i="1"/>
  <c r="E37" i="1"/>
  <c r="F37" i="1"/>
  <c r="G37" i="1"/>
  <c r="D38" i="1"/>
  <c r="E38" i="1"/>
  <c r="F38" i="1"/>
  <c r="G38" i="1"/>
  <c r="D39" i="1"/>
  <c r="E39" i="1"/>
  <c r="F39" i="1"/>
  <c r="G39" i="1"/>
  <c r="D40" i="1"/>
  <c r="E40" i="1"/>
  <c r="F40" i="1"/>
  <c r="G40" i="1"/>
  <c r="D41" i="1"/>
  <c r="E41" i="1"/>
  <c r="F41" i="1"/>
  <c r="G41" i="1"/>
  <c r="D42" i="1"/>
  <c r="E42" i="1"/>
  <c r="F42" i="1"/>
  <c r="G42" i="1"/>
  <c r="D43" i="1"/>
  <c r="E43" i="1"/>
  <c r="F43" i="1"/>
  <c r="G43" i="1"/>
  <c r="D44" i="1"/>
  <c r="E44" i="1"/>
  <c r="F44" i="1"/>
  <c r="G44" i="1"/>
  <c r="D77" i="1"/>
  <c r="E77" i="1"/>
  <c r="F77" i="1"/>
  <c r="G77" i="1"/>
  <c r="D78" i="1"/>
  <c r="E78" i="1"/>
  <c r="F78" i="1"/>
  <c r="G78" i="1"/>
  <c r="D79" i="1"/>
  <c r="E79" i="1"/>
  <c r="F79" i="1"/>
  <c r="G79" i="1"/>
  <c r="D82" i="1"/>
  <c r="E82" i="1"/>
  <c r="F82" i="1"/>
  <c r="G82" i="1"/>
  <c r="D83" i="1"/>
  <c r="E83" i="1"/>
  <c r="F83" i="1"/>
  <c r="G83" i="1"/>
  <c r="D10" i="1"/>
  <c r="E10" i="1"/>
  <c r="H10" i="1"/>
  <c r="G10" i="1"/>
  <c r="D86" i="1"/>
  <c r="F86" i="1"/>
  <c r="F87" i="1"/>
  <c r="T84" i="1"/>
  <c r="D88" i="1"/>
  <c r="E88" i="1"/>
  <c r="F88" i="1"/>
  <c r="H88" i="1"/>
  <c r="AH85" i="1"/>
  <c r="AC85" i="1"/>
  <c r="X85" i="1"/>
  <c r="S85" i="1"/>
  <c r="N85" i="1"/>
  <c r="I85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S84" i="1"/>
  <c r="R84" i="1"/>
  <c r="Q84" i="1"/>
  <c r="P84" i="1"/>
  <c r="O84" i="1"/>
  <c r="N84" i="1"/>
  <c r="M84" i="1"/>
  <c r="L84" i="1"/>
  <c r="K84" i="1"/>
  <c r="J84" i="1"/>
  <c r="I84" i="1"/>
  <c r="H87" i="1"/>
  <c r="E87" i="1"/>
  <c r="D87" i="1"/>
  <c r="F10" i="1"/>
  <c r="G84" i="1" l="1"/>
  <c r="D84" i="1"/>
  <c r="F84" i="1"/>
  <c r="D85" i="1"/>
  <c r="E84" i="1"/>
  <c r="H84" i="1"/>
</calcChain>
</file>

<file path=xl/sharedStrings.xml><?xml version="1.0" encoding="utf-8"?>
<sst xmlns="http://schemas.openxmlformats.org/spreadsheetml/2006/main" count="258" uniqueCount="164">
  <si>
    <t>Faculty of Economics, University of Gdańsk</t>
  </si>
  <si>
    <t>Bachelor's programme (SS1)</t>
  </si>
  <si>
    <t>No.</t>
  </si>
  <si>
    <t>Course title</t>
  </si>
  <si>
    <t>Exam after sem./ass.</t>
  </si>
  <si>
    <t>Total</t>
  </si>
  <si>
    <t>Semesters</t>
  </si>
  <si>
    <t>I</t>
  </si>
  <si>
    <t>II</t>
  </si>
  <si>
    <t>III</t>
  </si>
  <si>
    <t>IV</t>
  </si>
  <si>
    <t>V</t>
  </si>
  <si>
    <t>VI</t>
  </si>
  <si>
    <t>L</t>
  </si>
  <si>
    <t>ECTS</t>
  </si>
  <si>
    <t>Lectures</t>
  </si>
  <si>
    <t>Lectues</t>
  </si>
  <si>
    <t>class</t>
  </si>
  <si>
    <t>e-learning
/project</t>
  </si>
  <si>
    <t>hours</t>
  </si>
  <si>
    <t>ects</t>
  </si>
  <si>
    <t xml:space="preserve">ass. </t>
  </si>
  <si>
    <t>Introduction to Academic Research and Writing - class</t>
  </si>
  <si>
    <t>Microeconomics - class</t>
  </si>
  <si>
    <t>Macroeconomics - class</t>
  </si>
  <si>
    <t>Macroeconomics - lecture</t>
  </si>
  <si>
    <t>Mathematical Applications in Economics and Management - class</t>
  </si>
  <si>
    <t>Mathematical Applications in Economics and Management - lecture</t>
  </si>
  <si>
    <t>Descriptive Statistics - class</t>
  </si>
  <si>
    <t>Descriptive Statistics - lecture</t>
  </si>
  <si>
    <t>Knowledge Management - class</t>
  </si>
  <si>
    <t>Knowledge Management - lecture</t>
  </si>
  <si>
    <t>Fundamentals of Law - lecture</t>
  </si>
  <si>
    <t>Finance - class</t>
  </si>
  <si>
    <t>Finance - lecture</t>
  </si>
  <si>
    <t>Accounting - class</t>
  </si>
  <si>
    <t>Accounting - lecture</t>
  </si>
  <si>
    <t>International Economic Relations - class</t>
  </si>
  <si>
    <t>International Economic Relations - lecture</t>
  </si>
  <si>
    <t>Marketing - class</t>
  </si>
  <si>
    <t>Marketing - lecture</t>
  </si>
  <si>
    <t>Marketing Research Methods - class</t>
  </si>
  <si>
    <t>Marketing Research Methods - lecture</t>
  </si>
  <si>
    <t xml:space="preserve">TOTAL </t>
  </si>
  <si>
    <t>Total of Exams</t>
  </si>
  <si>
    <t>Students internships (non-obligatory)</t>
  </si>
  <si>
    <t>Foreign Language II sem. IV - class</t>
  </si>
  <si>
    <t>Foreign Language II sem. III - class</t>
  </si>
  <si>
    <t>Foreign Language I sem. II - class</t>
  </si>
  <si>
    <t>Foreign Language I sem  I - class</t>
  </si>
  <si>
    <t>Physical Education sem. II</t>
  </si>
  <si>
    <t>Physical Education sem. III</t>
  </si>
  <si>
    <t>Microeconomics - lecture</t>
  </si>
  <si>
    <t>Bachelor's Seminar sem. IV - seminar</t>
  </si>
  <si>
    <t>Bachelor's Seminar sem. V - seminar</t>
  </si>
  <si>
    <t>Bachelor's Seminar sem. VI - seminar</t>
  </si>
  <si>
    <t>Library training - e-learning</t>
  </si>
  <si>
    <t>Health and Safety in Contemporary Education - e-learning</t>
  </si>
  <si>
    <t>ass.G</t>
  </si>
  <si>
    <t>Elective sem. V(2)</t>
  </si>
  <si>
    <t>Elective sem. VI(1)</t>
  </si>
  <si>
    <t>Elective sem. V(1)</t>
  </si>
  <si>
    <t>Elective sem. VI(2)</t>
  </si>
  <si>
    <t>Foreign Language I sem. II - exam</t>
  </si>
  <si>
    <t>Foreign Language II sem. IV - exam</t>
  </si>
  <si>
    <t>Humanities subjects to choose from: Philosophy or Cultural Awareness- lecture</t>
  </si>
  <si>
    <t>Social science subjects to choose from: Human Geography or Social Psychology - lecture</t>
  </si>
  <si>
    <t>Logistics and Mobility</t>
  </si>
  <si>
    <t>In the academic year 2025/2026 it is valid for first year students</t>
  </si>
  <si>
    <t>Other</t>
  </si>
  <si>
    <t xml:space="preserve">total hours </t>
  </si>
  <si>
    <t>Globalisation in Logistics and Mobility</t>
  </si>
  <si>
    <t>Managerial Accounting with SAP S/4HANA</t>
  </si>
  <si>
    <t>Logistics for Public Sector</t>
  </si>
  <si>
    <t>Business Logistics - class</t>
  </si>
  <si>
    <t>Information and Communication Technologies - class</t>
  </si>
  <si>
    <t>Financial Analysis for Logistics - class</t>
  </si>
  <si>
    <t>Cross Cultural Differences in Logistics - class</t>
  </si>
  <si>
    <t>Transport Economics - class</t>
  </si>
  <si>
    <t>Transport Economics - lecture</t>
  </si>
  <si>
    <t>Logistics Systems - class</t>
  </si>
  <si>
    <t>Transport Operations Management - class</t>
  </si>
  <si>
    <t>Warehousing Management - class</t>
  </si>
  <si>
    <t>Supply and Value Chains - class</t>
  </si>
  <si>
    <t>Logistics, Mobility and the Environment - class</t>
  </si>
  <si>
    <t>Fundamentals of International Freight Forwarding - class</t>
  </si>
  <si>
    <t>ESG Reporting in Value Chain  - class</t>
  </si>
  <si>
    <t>Maritime Logistics - class</t>
  </si>
  <si>
    <t>City Logistics - class</t>
  </si>
  <si>
    <t>Logistics Systems - lecture</t>
  </si>
  <si>
    <t>Transport Operations Management - lecture</t>
  </si>
  <si>
    <t>Warehousing Management - lecture</t>
  </si>
  <si>
    <t>Supply and Value Chains - lecture</t>
  </si>
  <si>
    <t>Logistics, Mobility and the Environment - lecture</t>
  </si>
  <si>
    <t>Fundamentals of International Freight Forwarding - lecture</t>
  </si>
  <si>
    <t>ESG Reporting in Value Chain  - lecture</t>
  </si>
  <si>
    <t>Maritime Logistics - lecture</t>
  </si>
  <si>
    <t>City Logistics - lecture</t>
  </si>
  <si>
    <t>SAP S/4HANA Academy - class</t>
  </si>
  <si>
    <t>Sustainable Tourism and Mobility - class</t>
  </si>
  <si>
    <t>Logistic Costing - class</t>
  </si>
  <si>
    <t>Decarbonization of Transport - class</t>
  </si>
  <si>
    <t>Shared Mobility - class</t>
  </si>
  <si>
    <t>Logistics in E-business  - class</t>
  </si>
  <si>
    <t>Transport and Logistics Infrastructure  - lecture</t>
  </si>
  <si>
    <t>Circular Economy - lecture</t>
  </si>
  <si>
    <t>1a</t>
  </si>
  <si>
    <t>1b</t>
  </si>
  <si>
    <t>1c</t>
  </si>
  <si>
    <t>2a</t>
  </si>
  <si>
    <t>2b</t>
  </si>
  <si>
    <t>2c</t>
  </si>
  <si>
    <t>3a</t>
  </si>
  <si>
    <t>3b</t>
  </si>
  <si>
    <t>8a</t>
  </si>
  <si>
    <t>8b</t>
  </si>
  <si>
    <t>9a</t>
  </si>
  <si>
    <t>9b</t>
  </si>
  <si>
    <t>10a</t>
  </si>
  <si>
    <t>10b</t>
  </si>
  <si>
    <t>11a</t>
  </si>
  <si>
    <t>11b</t>
  </si>
  <si>
    <t>12a</t>
  </si>
  <si>
    <t>12b</t>
  </si>
  <si>
    <t>15a</t>
  </si>
  <si>
    <t>15b</t>
  </si>
  <si>
    <t>16a</t>
  </si>
  <si>
    <t>16b</t>
  </si>
  <si>
    <t>17a</t>
  </si>
  <si>
    <t>17b</t>
  </si>
  <si>
    <t>18a</t>
  </si>
  <si>
    <t>18b</t>
  </si>
  <si>
    <t>19a</t>
  </si>
  <si>
    <t>19b</t>
  </si>
  <si>
    <t>21a</t>
  </si>
  <si>
    <t>22a</t>
  </si>
  <si>
    <t>22b</t>
  </si>
  <si>
    <t>26a</t>
  </si>
  <si>
    <t>26b</t>
  </si>
  <si>
    <t>24a</t>
  </si>
  <si>
    <t>24b</t>
  </si>
  <si>
    <t>25a</t>
  </si>
  <si>
    <t>25b</t>
  </si>
  <si>
    <t>28a</t>
  </si>
  <si>
    <t>28b</t>
  </si>
  <si>
    <t>30a</t>
  </si>
  <si>
    <t>30b</t>
  </si>
  <si>
    <t>32a</t>
  </si>
  <si>
    <t>32b</t>
  </si>
  <si>
    <t>33a</t>
  </si>
  <si>
    <t>33b</t>
  </si>
  <si>
    <t>40a</t>
  </si>
  <si>
    <t>40b</t>
  </si>
  <si>
    <t>42a</t>
  </si>
  <si>
    <t>42b</t>
  </si>
  <si>
    <t>38a</t>
  </si>
  <si>
    <t>38b</t>
  </si>
  <si>
    <t>38c</t>
  </si>
  <si>
    <t>39a</t>
  </si>
  <si>
    <t>39b</t>
  </si>
  <si>
    <t>39c</t>
  </si>
  <si>
    <t>39d</t>
  </si>
  <si>
    <t>Bachelor's Studies (SS1)</t>
  </si>
  <si>
    <t>Major: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</si>
</sst>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 CE"/>
      <charset val="238"/>
    </font>
    <font>
      <b/>
      <sz val="12"/>
      <name val="Times New Roman"/>
      <family val="1"/>
    </font>
    <font>
      <b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b/>
      <sz val="12"/>
      <color rgb="FFC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/>
    <xf numFmtId="0" fontId="1" fillId="0" borderId="11" xfId="0" applyFont="1" applyBorder="1"/>
    <xf numFmtId="0" fontId="4" fillId="0" borderId="10" xfId="0" applyFont="1" applyBorder="1"/>
    <xf numFmtId="0" fontId="4" fillId="0" borderId="12" xfId="0" applyFont="1" applyBorder="1" applyAlignment="1" applyProtection="1">
      <alignment horizontal="center" vertical="center" wrapText="1"/>
      <protection locked="0"/>
    </xf>
    <xf numFmtId="1" fontId="2" fillId="0" borderId="9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5" fillId="0" borderId="0" xfId="0" applyFont="1"/>
    <xf numFmtId="1" fontId="2" fillId="0" borderId="17" xfId="0" applyNumberFormat="1" applyFont="1" applyBorder="1" applyAlignment="1">
      <alignment horizontal="center" vertical="center" wrapText="1"/>
    </xf>
    <xf numFmtId="1" fontId="2" fillId="0" borderId="18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3" fillId="0" borderId="19" xfId="0" applyFont="1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3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/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/>
    <xf numFmtId="0" fontId="2" fillId="0" borderId="21" xfId="0" applyFont="1" applyBorder="1"/>
    <xf numFmtId="0" fontId="1" fillId="0" borderId="7" xfId="0" applyFont="1" applyBorder="1"/>
    <xf numFmtId="0" fontId="1" fillId="2" borderId="2" xfId="0" applyFont="1" applyFill="1" applyBorder="1"/>
    <xf numFmtId="0" fontId="1" fillId="2" borderId="3" xfId="0" applyFont="1" applyFill="1" applyBorder="1"/>
    <xf numFmtId="0" fontId="2" fillId="2" borderId="3" xfId="0" applyFont="1" applyFill="1" applyBorder="1"/>
    <xf numFmtId="0" fontId="1" fillId="2" borderId="12" xfId="0" applyFont="1" applyFill="1" applyBorder="1"/>
    <xf numFmtId="0" fontId="1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" fontId="2" fillId="0" borderId="23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/>
    <xf numFmtId="0" fontId="7" fillId="0" borderId="19" xfId="0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2" borderId="13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0" fillId="0" borderId="36" xfId="0" applyBorder="1"/>
    <xf numFmtId="0" fontId="0" fillId="0" borderId="37" xfId="0" applyBorder="1"/>
    <xf numFmtId="0" fontId="1" fillId="0" borderId="38" xfId="0" applyFont="1" applyBorder="1" applyAlignment="1">
      <alignment horizontal="center" vertical="center" wrapText="1"/>
    </xf>
    <xf numFmtId="0" fontId="0" fillId="0" borderId="38" xfId="0" applyBorder="1"/>
    <xf numFmtId="0" fontId="1" fillId="0" borderId="39" xfId="0" applyFont="1" applyBorder="1" applyAlignment="1">
      <alignment horizontal="center" vertical="center" wrapText="1"/>
    </xf>
    <xf numFmtId="0" fontId="0" fillId="0" borderId="39" xfId="0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4" borderId="30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0" xfId="0" applyFont="1" applyBorder="1"/>
    <xf numFmtId="0" fontId="0" fillId="0" borderId="19" xfId="0" applyBorder="1"/>
    <xf numFmtId="0" fontId="2" fillId="0" borderId="41" xfId="0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9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0" fillId="0" borderId="47" xfId="0" applyBorder="1"/>
    <xf numFmtId="0" fontId="2" fillId="0" borderId="43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/>
    </xf>
    <xf numFmtId="0" fontId="3" fillId="0" borderId="0" xfId="0" applyFont="1"/>
    <xf numFmtId="0" fontId="3" fillId="0" borderId="47" xfId="0" applyFont="1" applyBorder="1"/>
    <xf numFmtId="0" fontId="1" fillId="0" borderId="3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44" xfId="0" applyFont="1" applyBorder="1"/>
    <xf numFmtId="0" fontId="0" fillId="0" borderId="45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BDB7B-FD8E-4C9E-973F-89C4125F5455}">
  <sheetPr>
    <pageSetUpPr fitToPage="1"/>
  </sheetPr>
  <dimension ref="A1:AM91"/>
  <sheetViews>
    <sheetView tabSelected="1" zoomScale="70" zoomScaleNormal="70" workbookViewId="0">
      <pane xSplit="3" ySplit="9" topLeftCell="D38" activePane="bottomRight" state="frozen"/>
      <selection pane="topRight" activeCell="D1" sqref="D1"/>
      <selection pane="bottomLeft" activeCell="A12" sqref="A12"/>
      <selection pane="bottomRight" activeCell="A90" sqref="A90"/>
    </sheetView>
  </sheetViews>
  <sheetFormatPr defaultRowHeight="15.75" x14ac:dyDescent="0.25"/>
  <cols>
    <col min="1" max="1" width="9.42578125" style="6" customWidth="1"/>
    <col min="2" max="2" width="64" style="5" customWidth="1"/>
    <col min="3" max="3" width="11.42578125" style="6" customWidth="1"/>
    <col min="4" max="4" width="11" style="6" bestFit="1" customWidth="1"/>
    <col min="5" max="5" width="8.140625" style="6" customWidth="1"/>
    <col min="6" max="7" width="10.140625" style="6" customWidth="1"/>
    <col min="8" max="8" width="8.140625" style="6" customWidth="1"/>
    <col min="9" max="9" width="8.7109375" style="6" customWidth="1"/>
    <col min="10" max="10" width="8.5703125" style="6" customWidth="1"/>
    <col min="11" max="11" width="6.42578125" style="6" customWidth="1"/>
    <col min="12" max="12" width="10.7109375" style="6" customWidth="1"/>
    <col min="13" max="13" width="8.28515625" style="5" customWidth="1"/>
    <col min="14" max="16" width="8.42578125" style="5" customWidth="1"/>
    <col min="17" max="17" width="9.7109375" style="5" customWidth="1"/>
    <col min="18" max="21" width="9.140625" style="5" customWidth="1"/>
    <col min="22" max="22" width="11.28515625" style="5" customWidth="1"/>
    <col min="23" max="26" width="9.140625" style="5" customWidth="1"/>
    <col min="27" max="27" width="10.7109375" style="5" customWidth="1"/>
    <col min="28" max="28" width="9.140625" style="5" customWidth="1"/>
    <col min="29" max="29" width="11.42578125" style="5" bestFit="1" customWidth="1"/>
    <col min="30" max="16384" width="9.140625" style="5"/>
  </cols>
  <sheetData>
    <row r="1" spans="1:38" ht="18.75" x14ac:dyDescent="0.3">
      <c r="A1" s="41" t="s">
        <v>0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8" ht="18.75" x14ac:dyDescent="0.3">
      <c r="A2" s="41" t="s">
        <v>162</v>
      </c>
      <c r="B2" s="7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8" ht="19.5" x14ac:dyDescent="0.35">
      <c r="A3" s="41" t="s">
        <v>163</v>
      </c>
      <c r="B3" s="40" t="s">
        <v>67</v>
      </c>
      <c r="E3" s="20"/>
      <c r="F3" s="20"/>
      <c r="G3" s="20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ht="19.5" thickBot="1" x14ac:dyDescent="0.35">
      <c r="A4" s="41" t="s">
        <v>68</v>
      </c>
      <c r="B4" s="7"/>
    </row>
    <row r="5" spans="1:38" ht="17.45" customHeight="1" x14ac:dyDescent="0.25">
      <c r="A5" s="109" t="s">
        <v>2</v>
      </c>
      <c r="B5" s="112" t="s">
        <v>3</v>
      </c>
      <c r="C5" s="122" t="s">
        <v>1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3"/>
    </row>
    <row r="6" spans="1:38" ht="15.75" customHeight="1" x14ac:dyDescent="0.25">
      <c r="A6" s="110"/>
      <c r="B6" s="113"/>
      <c r="C6" s="115" t="s">
        <v>4</v>
      </c>
      <c r="D6" s="117" t="s">
        <v>5</v>
      </c>
      <c r="E6" s="117"/>
      <c r="F6" s="117"/>
      <c r="G6" s="117"/>
      <c r="H6" s="118"/>
      <c r="I6" s="127" t="s">
        <v>6</v>
      </c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9"/>
    </row>
    <row r="7" spans="1:38" x14ac:dyDescent="0.25">
      <c r="A7" s="110"/>
      <c r="B7" s="113"/>
      <c r="C7" s="116"/>
      <c r="D7" s="119"/>
      <c r="E7" s="119"/>
      <c r="F7" s="119"/>
      <c r="G7" s="119"/>
      <c r="H7" s="119"/>
      <c r="I7" s="105" t="s">
        <v>7</v>
      </c>
      <c r="J7" s="120"/>
      <c r="K7" s="120"/>
      <c r="L7" s="120"/>
      <c r="M7" s="107"/>
      <c r="N7" s="105" t="s">
        <v>8</v>
      </c>
      <c r="O7" s="106"/>
      <c r="P7" s="106"/>
      <c r="Q7" s="106"/>
      <c r="R7" s="107"/>
      <c r="S7" s="105" t="s">
        <v>9</v>
      </c>
      <c r="T7" s="106"/>
      <c r="U7" s="106"/>
      <c r="V7" s="106"/>
      <c r="W7" s="107"/>
      <c r="X7" s="105" t="s">
        <v>10</v>
      </c>
      <c r="Y7" s="106"/>
      <c r="Z7" s="106"/>
      <c r="AA7" s="106"/>
      <c r="AB7" s="108"/>
      <c r="AC7" s="101" t="s">
        <v>11</v>
      </c>
      <c r="AD7" s="102"/>
      <c r="AE7" s="102"/>
      <c r="AF7" s="102"/>
      <c r="AG7" s="102"/>
      <c r="AH7" s="101" t="s">
        <v>12</v>
      </c>
      <c r="AI7" s="102"/>
      <c r="AJ7" s="102"/>
      <c r="AK7" s="102"/>
      <c r="AL7" s="104"/>
    </row>
    <row r="8" spans="1:38" ht="32.25" customHeight="1" x14ac:dyDescent="0.25">
      <c r="A8" s="110"/>
      <c r="B8" s="113"/>
      <c r="C8" s="116"/>
      <c r="D8" s="121" t="s">
        <v>13</v>
      </c>
      <c r="E8" s="124" t="s">
        <v>69</v>
      </c>
      <c r="F8" s="125"/>
      <c r="G8" s="124" t="s">
        <v>70</v>
      </c>
      <c r="H8" s="126" t="s">
        <v>14</v>
      </c>
      <c r="I8" s="99" t="s">
        <v>15</v>
      </c>
      <c r="J8" s="100"/>
      <c r="K8" s="99" t="s">
        <v>69</v>
      </c>
      <c r="L8" s="100"/>
      <c r="M8" s="100"/>
      <c r="N8" s="99" t="s">
        <v>15</v>
      </c>
      <c r="O8" s="100"/>
      <c r="P8" s="99" t="s">
        <v>69</v>
      </c>
      <c r="Q8" s="100"/>
      <c r="R8" s="100"/>
      <c r="S8" s="99" t="s">
        <v>15</v>
      </c>
      <c r="T8" s="100"/>
      <c r="U8" s="99" t="s">
        <v>69</v>
      </c>
      <c r="V8" s="100"/>
      <c r="W8" s="100"/>
      <c r="X8" s="99" t="s">
        <v>15</v>
      </c>
      <c r="Y8" s="100"/>
      <c r="Z8" s="99" t="s">
        <v>69</v>
      </c>
      <c r="AA8" s="100"/>
      <c r="AB8" s="103"/>
      <c r="AC8" s="130" t="s">
        <v>16</v>
      </c>
      <c r="AD8" s="131"/>
      <c r="AE8" s="101" t="s">
        <v>69</v>
      </c>
      <c r="AF8" s="102"/>
      <c r="AG8" s="102"/>
      <c r="AH8" s="101" t="s">
        <v>15</v>
      </c>
      <c r="AI8" s="102"/>
      <c r="AJ8" s="101" t="s">
        <v>69</v>
      </c>
      <c r="AK8" s="102"/>
      <c r="AL8" s="104"/>
    </row>
    <row r="9" spans="1:38" ht="51.6" customHeight="1" collapsed="1" x14ac:dyDescent="0.25">
      <c r="A9" s="111"/>
      <c r="B9" s="114"/>
      <c r="C9" s="116"/>
      <c r="D9" s="119"/>
      <c r="E9" s="16" t="s">
        <v>17</v>
      </c>
      <c r="F9" s="16" t="s">
        <v>18</v>
      </c>
      <c r="G9" s="121"/>
      <c r="H9" s="126"/>
      <c r="I9" s="18" t="s">
        <v>19</v>
      </c>
      <c r="J9" s="31" t="s">
        <v>20</v>
      </c>
      <c r="K9" s="18" t="s">
        <v>17</v>
      </c>
      <c r="L9" s="16" t="s">
        <v>18</v>
      </c>
      <c r="M9" s="31" t="s">
        <v>20</v>
      </c>
      <c r="N9" s="18" t="s">
        <v>19</v>
      </c>
      <c r="O9" s="31" t="s">
        <v>20</v>
      </c>
      <c r="P9" s="18" t="s">
        <v>17</v>
      </c>
      <c r="Q9" s="16" t="s">
        <v>18</v>
      </c>
      <c r="R9" s="31" t="s">
        <v>20</v>
      </c>
      <c r="S9" s="18" t="s">
        <v>19</v>
      </c>
      <c r="T9" s="31" t="s">
        <v>20</v>
      </c>
      <c r="U9" s="18" t="s">
        <v>17</v>
      </c>
      <c r="V9" s="16" t="s">
        <v>18</v>
      </c>
      <c r="W9" s="31" t="s">
        <v>20</v>
      </c>
      <c r="X9" s="18" t="s">
        <v>19</v>
      </c>
      <c r="Y9" s="31" t="s">
        <v>20</v>
      </c>
      <c r="Z9" s="18" t="s">
        <v>17</v>
      </c>
      <c r="AA9" s="16" t="s">
        <v>18</v>
      </c>
      <c r="AB9" s="32" t="s">
        <v>20</v>
      </c>
      <c r="AC9" s="18" t="s">
        <v>19</v>
      </c>
      <c r="AD9" s="86" t="s">
        <v>20</v>
      </c>
      <c r="AE9" s="87" t="s">
        <v>17</v>
      </c>
      <c r="AF9" s="16" t="s">
        <v>18</v>
      </c>
      <c r="AG9" s="86" t="s">
        <v>20</v>
      </c>
      <c r="AH9" s="87" t="s">
        <v>19</v>
      </c>
      <c r="AI9" s="86" t="s">
        <v>20</v>
      </c>
      <c r="AJ9" s="87" t="s">
        <v>17</v>
      </c>
      <c r="AK9" s="16" t="s">
        <v>18</v>
      </c>
      <c r="AL9" s="88" t="s">
        <v>20</v>
      </c>
    </row>
    <row r="10" spans="1:38" s="4" customFormat="1" x14ac:dyDescent="0.25">
      <c r="A10" s="8" t="s">
        <v>106</v>
      </c>
      <c r="B10" s="98" t="s">
        <v>49</v>
      </c>
      <c r="C10" s="1" t="s">
        <v>58</v>
      </c>
      <c r="D10" s="9">
        <f>I10+N10+S10+X10+AC10+AH10</f>
        <v>0</v>
      </c>
      <c r="E10" s="10">
        <f>K10+P10+U10+Z10+AE10+AJ10</f>
        <v>60</v>
      </c>
      <c r="F10" s="10">
        <f>SUM(L10,Q10,V10,AA10)</f>
        <v>0</v>
      </c>
      <c r="G10" s="10">
        <f>I10+K10+L10+N10+P10+Q10+S10+U10+V10+X10+Z10+AA10+AC10+AE10+AF10+AH10+AJ10+AK10</f>
        <v>60</v>
      </c>
      <c r="H10" s="31">
        <f t="shared" ref="H10:H41" si="0">J10+M10+O10+R10+T10+W10+Y10+AB10+AD10+AG10+AI10+AL10</f>
        <v>3</v>
      </c>
      <c r="I10" s="21"/>
      <c r="J10" s="31"/>
      <c r="K10" s="17">
        <v>60</v>
      </c>
      <c r="L10" s="2"/>
      <c r="M10" s="31">
        <v>3</v>
      </c>
      <c r="N10" s="18"/>
      <c r="O10" s="33"/>
      <c r="P10" s="16"/>
      <c r="Q10" s="2"/>
      <c r="R10" s="31"/>
      <c r="S10" s="12"/>
      <c r="T10" s="33"/>
      <c r="U10" s="13"/>
      <c r="V10" s="3"/>
      <c r="W10" s="34"/>
      <c r="X10" s="12"/>
      <c r="Y10" s="33"/>
      <c r="Z10" s="11"/>
      <c r="AA10" s="22"/>
      <c r="AB10" s="35"/>
      <c r="AC10" s="54"/>
      <c r="AD10" s="60"/>
      <c r="AE10" s="54"/>
      <c r="AF10" s="24"/>
      <c r="AG10" s="60"/>
      <c r="AH10" s="54"/>
      <c r="AI10" s="60"/>
      <c r="AJ10" s="54"/>
      <c r="AK10" s="24"/>
      <c r="AL10" s="80"/>
    </row>
    <row r="11" spans="1:38" s="4" customFormat="1" x14ac:dyDescent="0.25">
      <c r="A11" s="8" t="s">
        <v>107</v>
      </c>
      <c r="B11" s="98" t="s">
        <v>48</v>
      </c>
      <c r="C11" s="1" t="s">
        <v>58</v>
      </c>
      <c r="D11" s="9">
        <f>I11+N11+S11+X11+AC11+AH11</f>
        <v>0</v>
      </c>
      <c r="E11" s="10">
        <f>K11+P11+U11+Z11+AE11+AJ11</f>
        <v>60</v>
      </c>
      <c r="F11" s="10">
        <f>SUM(L11,Q11,V11,AA11)</f>
        <v>0</v>
      </c>
      <c r="G11" s="10">
        <f>I11+K11+L11+N11+P11+Q11+S11+U11+V11+X11+Z11+AA11+AC11+AE11+AF11+AH11+AJ11+AK11</f>
        <v>60</v>
      </c>
      <c r="H11" s="31">
        <f t="shared" si="0"/>
        <v>2</v>
      </c>
      <c r="I11" s="21"/>
      <c r="J11" s="31"/>
      <c r="K11" s="17"/>
      <c r="L11" s="2"/>
      <c r="M11" s="31"/>
      <c r="N11" s="18"/>
      <c r="O11" s="33"/>
      <c r="P11" s="16">
        <v>60</v>
      </c>
      <c r="Q11" s="2"/>
      <c r="R11" s="31">
        <v>2</v>
      </c>
      <c r="S11" s="12"/>
      <c r="T11" s="33"/>
      <c r="U11" s="13"/>
      <c r="V11" s="3"/>
      <c r="W11" s="34"/>
      <c r="X11" s="12"/>
      <c r="Y11" s="33"/>
      <c r="Z11" s="11"/>
      <c r="AA11" s="22"/>
      <c r="AB11" s="35"/>
      <c r="AC11" s="54"/>
      <c r="AD11" s="60"/>
      <c r="AE11" s="54"/>
      <c r="AF11" s="24"/>
      <c r="AG11" s="60"/>
      <c r="AH11" s="54"/>
      <c r="AI11" s="60"/>
      <c r="AJ11" s="54"/>
      <c r="AK11" s="24"/>
      <c r="AL11" s="80"/>
    </row>
    <row r="12" spans="1:38" s="4" customFormat="1" x14ac:dyDescent="0.25">
      <c r="A12" s="8" t="s">
        <v>108</v>
      </c>
      <c r="B12" s="98" t="s">
        <v>63</v>
      </c>
      <c r="C12" s="1">
        <v>2</v>
      </c>
      <c r="D12" s="9">
        <v>0</v>
      </c>
      <c r="E12" s="10">
        <v>0</v>
      </c>
      <c r="F12" s="10">
        <v>0</v>
      </c>
      <c r="G12" s="10">
        <v>0</v>
      </c>
      <c r="H12" s="31">
        <f t="shared" si="0"/>
        <v>1</v>
      </c>
      <c r="I12" s="21"/>
      <c r="J12" s="31"/>
      <c r="K12" s="17"/>
      <c r="L12" s="2"/>
      <c r="M12" s="31"/>
      <c r="N12" s="18"/>
      <c r="O12" s="33"/>
      <c r="P12" s="16">
        <v>0</v>
      </c>
      <c r="Q12" s="2"/>
      <c r="R12" s="31">
        <v>1</v>
      </c>
      <c r="S12" s="12"/>
      <c r="T12" s="33"/>
      <c r="U12" s="13"/>
      <c r="V12" s="3"/>
      <c r="W12" s="34"/>
      <c r="X12" s="12"/>
      <c r="Y12" s="33"/>
      <c r="Z12" s="11"/>
      <c r="AA12" s="22"/>
      <c r="AB12" s="35"/>
      <c r="AC12" s="54"/>
      <c r="AD12" s="60"/>
      <c r="AE12" s="54"/>
      <c r="AF12" s="24"/>
      <c r="AG12" s="60"/>
      <c r="AH12" s="54"/>
      <c r="AI12" s="60"/>
      <c r="AJ12" s="54"/>
      <c r="AK12" s="24"/>
      <c r="AL12" s="80"/>
    </row>
    <row r="13" spans="1:38" s="4" customFormat="1" x14ac:dyDescent="0.25">
      <c r="A13" s="8" t="s">
        <v>109</v>
      </c>
      <c r="B13" s="98" t="s">
        <v>47</v>
      </c>
      <c r="C13" s="1" t="s">
        <v>58</v>
      </c>
      <c r="D13" s="9">
        <f>I13+N13+S13+X13+AC13+AH13</f>
        <v>0</v>
      </c>
      <c r="E13" s="10">
        <f>K13+P13+U13+Z13+AE13+AJ13</f>
        <v>60</v>
      </c>
      <c r="F13" s="10">
        <f>SUM(L13,Q13,V13,AA13)</f>
        <v>0</v>
      </c>
      <c r="G13" s="10">
        <f>I13+K13+L13+N13+P13+Q13+S13+U13+V13+X13+Z13+AA13+AC13+AE13+AF13+AH13+AJ13+AK13</f>
        <v>60</v>
      </c>
      <c r="H13" s="31">
        <f t="shared" si="0"/>
        <v>3</v>
      </c>
      <c r="I13" s="18"/>
      <c r="J13" s="31"/>
      <c r="K13" s="17"/>
      <c r="L13" s="2"/>
      <c r="M13" s="31"/>
      <c r="N13" s="18"/>
      <c r="O13" s="33"/>
      <c r="P13" s="16"/>
      <c r="Q13" s="2"/>
      <c r="R13" s="31"/>
      <c r="S13" s="12"/>
      <c r="T13" s="33"/>
      <c r="U13" s="11">
        <v>60</v>
      </c>
      <c r="V13" s="2"/>
      <c r="W13" s="33">
        <v>3</v>
      </c>
      <c r="X13" s="12"/>
      <c r="Y13" s="33"/>
      <c r="Z13" s="11"/>
      <c r="AA13" s="22"/>
      <c r="AB13" s="35"/>
      <c r="AC13" s="54"/>
      <c r="AD13" s="60"/>
      <c r="AE13" s="54"/>
      <c r="AF13" s="24"/>
      <c r="AG13" s="60"/>
      <c r="AH13" s="54"/>
      <c r="AI13" s="60"/>
      <c r="AJ13" s="54"/>
      <c r="AK13" s="24"/>
      <c r="AL13" s="80"/>
    </row>
    <row r="14" spans="1:38" s="4" customFormat="1" x14ac:dyDescent="0.25">
      <c r="A14" s="8" t="s">
        <v>110</v>
      </c>
      <c r="B14" s="98" t="s">
        <v>46</v>
      </c>
      <c r="C14" s="1" t="s">
        <v>58</v>
      </c>
      <c r="D14" s="9">
        <f>I14+N14+S14+X14+AC14+AH14</f>
        <v>0</v>
      </c>
      <c r="E14" s="10">
        <f>K14+P14+U14+Z14+AE14+AJ14</f>
        <v>60</v>
      </c>
      <c r="F14" s="10">
        <f>SUM(L14,Q14,V14,AA14)</f>
        <v>0</v>
      </c>
      <c r="G14" s="10">
        <f>I14+K14+L14+N14+P14+Q14+S14+U14+V14+X14+Z14+AA14+AC14+AE14+AF14+AH14+AJ14+AK14</f>
        <v>60</v>
      </c>
      <c r="H14" s="31">
        <f t="shared" si="0"/>
        <v>2</v>
      </c>
      <c r="I14" s="18"/>
      <c r="J14" s="31"/>
      <c r="K14" s="17"/>
      <c r="L14" s="2"/>
      <c r="M14" s="31"/>
      <c r="N14" s="18"/>
      <c r="O14" s="33"/>
      <c r="P14" s="16"/>
      <c r="Q14" s="2"/>
      <c r="R14" s="31"/>
      <c r="S14" s="12"/>
      <c r="T14" s="33"/>
      <c r="U14" s="11"/>
      <c r="V14" s="2"/>
      <c r="W14" s="33"/>
      <c r="X14" s="12"/>
      <c r="Y14" s="33"/>
      <c r="Z14" s="11">
        <v>60</v>
      </c>
      <c r="AA14" s="22"/>
      <c r="AB14" s="35">
        <v>2</v>
      </c>
      <c r="AC14" s="54"/>
      <c r="AD14" s="60"/>
      <c r="AE14" s="54"/>
      <c r="AF14" s="24"/>
      <c r="AG14" s="60"/>
      <c r="AH14" s="54"/>
      <c r="AI14" s="60"/>
      <c r="AJ14" s="54"/>
      <c r="AK14" s="24"/>
      <c r="AL14" s="80"/>
    </row>
    <row r="15" spans="1:38" s="4" customFormat="1" x14ac:dyDescent="0.25">
      <c r="A15" s="8" t="s">
        <v>111</v>
      </c>
      <c r="B15" s="98" t="s">
        <v>64</v>
      </c>
      <c r="C15" s="1">
        <v>4</v>
      </c>
      <c r="D15" s="9">
        <v>0</v>
      </c>
      <c r="E15" s="10">
        <v>0</v>
      </c>
      <c r="F15" s="10">
        <v>0</v>
      </c>
      <c r="G15" s="10">
        <v>0</v>
      </c>
      <c r="H15" s="31">
        <f t="shared" si="0"/>
        <v>1</v>
      </c>
      <c r="I15" s="18"/>
      <c r="J15" s="31"/>
      <c r="K15" s="17"/>
      <c r="L15" s="2"/>
      <c r="M15" s="31"/>
      <c r="N15" s="18"/>
      <c r="O15" s="33"/>
      <c r="P15" s="16"/>
      <c r="Q15" s="2"/>
      <c r="R15" s="31"/>
      <c r="S15" s="12"/>
      <c r="T15" s="33"/>
      <c r="U15" s="11"/>
      <c r="V15" s="2"/>
      <c r="W15" s="33"/>
      <c r="X15" s="12"/>
      <c r="Y15" s="33"/>
      <c r="Z15" s="11">
        <v>0</v>
      </c>
      <c r="AA15" s="22"/>
      <c r="AB15" s="35">
        <v>1</v>
      </c>
      <c r="AC15" s="54"/>
      <c r="AD15" s="60"/>
      <c r="AE15" s="54"/>
      <c r="AF15" s="24"/>
      <c r="AG15" s="60"/>
      <c r="AH15" s="54"/>
      <c r="AI15" s="60"/>
      <c r="AJ15" s="54"/>
      <c r="AK15" s="24"/>
      <c r="AL15" s="80"/>
    </row>
    <row r="16" spans="1:38" s="4" customFormat="1" x14ac:dyDescent="0.25">
      <c r="A16" s="8" t="s">
        <v>112</v>
      </c>
      <c r="B16" s="98" t="s">
        <v>50</v>
      </c>
      <c r="C16" s="1" t="s">
        <v>21</v>
      </c>
      <c r="D16" s="9">
        <f t="shared" ref="D16:D59" si="1">I16+N16+S16+X16+AC16+AH16</f>
        <v>0</v>
      </c>
      <c r="E16" s="10">
        <f t="shared" ref="E16:E59" si="2">K16+P16+U16+Z16+AE16+AJ16</f>
        <v>30</v>
      </c>
      <c r="F16" s="10">
        <f t="shared" ref="F16:F59" si="3">SUM(L16,Q16,V16,AA16)</f>
        <v>0</v>
      </c>
      <c r="G16" s="10">
        <f t="shared" ref="G16:G59" si="4">I16+K16+L16+N16+P16+Q16+S16+U16+V16+X16+Z16+AA16+AC16+AE16+AF16+AH16+AJ16+AK16</f>
        <v>30</v>
      </c>
      <c r="H16" s="31">
        <f t="shared" si="0"/>
        <v>0</v>
      </c>
      <c r="I16" s="18"/>
      <c r="J16" s="31"/>
      <c r="K16" s="11"/>
      <c r="L16" s="2"/>
      <c r="M16" s="33"/>
      <c r="N16" s="18"/>
      <c r="O16" s="33"/>
      <c r="P16" s="16">
        <v>30</v>
      </c>
      <c r="Q16" s="2"/>
      <c r="R16" s="31">
        <v>0</v>
      </c>
      <c r="S16" s="12"/>
      <c r="T16" s="33"/>
      <c r="U16" s="11"/>
      <c r="V16" s="2"/>
      <c r="W16" s="33"/>
      <c r="X16" s="12"/>
      <c r="Y16" s="33"/>
      <c r="Z16" s="11"/>
      <c r="AA16" s="22"/>
      <c r="AB16" s="35"/>
      <c r="AC16" s="54"/>
      <c r="AD16" s="60"/>
      <c r="AE16" s="54"/>
      <c r="AF16" s="24"/>
      <c r="AG16" s="60"/>
      <c r="AH16" s="54"/>
      <c r="AI16" s="60"/>
      <c r="AJ16" s="54"/>
      <c r="AK16" s="24"/>
      <c r="AL16" s="80"/>
    </row>
    <row r="17" spans="1:39" s="4" customFormat="1" x14ac:dyDescent="0.25">
      <c r="A17" s="8" t="s">
        <v>113</v>
      </c>
      <c r="B17" s="98" t="s">
        <v>51</v>
      </c>
      <c r="C17" s="1" t="s">
        <v>21</v>
      </c>
      <c r="D17" s="9">
        <f t="shared" si="1"/>
        <v>0</v>
      </c>
      <c r="E17" s="10">
        <f t="shared" si="2"/>
        <v>30</v>
      </c>
      <c r="F17" s="10">
        <f t="shared" si="3"/>
        <v>0</v>
      </c>
      <c r="G17" s="10">
        <f t="shared" si="4"/>
        <v>30</v>
      </c>
      <c r="H17" s="31">
        <f t="shared" si="0"/>
        <v>0</v>
      </c>
      <c r="I17" s="18"/>
      <c r="J17" s="31"/>
      <c r="K17" s="17"/>
      <c r="L17" s="2"/>
      <c r="M17" s="31"/>
      <c r="N17" s="18"/>
      <c r="O17" s="33"/>
      <c r="P17" s="16"/>
      <c r="Q17" s="2"/>
      <c r="R17" s="31"/>
      <c r="S17" s="12"/>
      <c r="T17" s="33"/>
      <c r="U17" s="11">
        <v>30</v>
      </c>
      <c r="V17" s="2"/>
      <c r="W17" s="33">
        <v>0</v>
      </c>
      <c r="X17" s="12"/>
      <c r="Y17" s="33"/>
      <c r="Z17" s="11"/>
      <c r="AA17" s="22"/>
      <c r="AB17" s="35"/>
      <c r="AC17" s="54"/>
      <c r="AD17" s="60"/>
      <c r="AE17" s="54"/>
      <c r="AF17" s="24"/>
      <c r="AG17" s="60"/>
      <c r="AH17" s="54"/>
      <c r="AI17" s="60"/>
      <c r="AJ17" s="54"/>
      <c r="AK17" s="24"/>
      <c r="AL17" s="80"/>
    </row>
    <row r="18" spans="1:39" s="4" customFormat="1" x14ac:dyDescent="0.25">
      <c r="A18" s="8">
        <v>4</v>
      </c>
      <c r="B18" s="98" t="s">
        <v>22</v>
      </c>
      <c r="C18" s="1" t="s">
        <v>58</v>
      </c>
      <c r="D18" s="9">
        <f t="shared" si="1"/>
        <v>0</v>
      </c>
      <c r="E18" s="10">
        <f t="shared" si="2"/>
        <v>15</v>
      </c>
      <c r="F18" s="10">
        <f t="shared" si="3"/>
        <v>0</v>
      </c>
      <c r="G18" s="10">
        <f t="shared" si="4"/>
        <v>15</v>
      </c>
      <c r="H18" s="31">
        <f t="shared" si="0"/>
        <v>2</v>
      </c>
      <c r="I18" s="18"/>
      <c r="J18" s="31"/>
      <c r="K18" s="17"/>
      <c r="L18" s="2"/>
      <c r="M18" s="31"/>
      <c r="N18" s="18"/>
      <c r="O18" s="33"/>
      <c r="P18" s="16"/>
      <c r="Q18" s="2"/>
      <c r="R18" s="31"/>
      <c r="S18" s="12"/>
      <c r="T18" s="33"/>
      <c r="U18" s="11">
        <v>15</v>
      </c>
      <c r="V18" s="2"/>
      <c r="W18" s="33">
        <v>2</v>
      </c>
      <c r="X18" s="12"/>
      <c r="Y18" s="33"/>
      <c r="Z18" s="11"/>
      <c r="AA18" s="22"/>
      <c r="AB18" s="35"/>
      <c r="AC18" s="54"/>
      <c r="AD18" s="60"/>
      <c r="AE18" s="54"/>
      <c r="AF18" s="24"/>
      <c r="AG18" s="60"/>
      <c r="AH18" s="54"/>
      <c r="AI18" s="60"/>
      <c r="AJ18" s="54"/>
      <c r="AK18" s="24"/>
      <c r="AL18" s="80"/>
      <c r="AM18" s="94"/>
    </row>
    <row r="19" spans="1:39" s="4" customFormat="1" ht="31.5" x14ac:dyDescent="0.25">
      <c r="A19" s="8">
        <v>5</v>
      </c>
      <c r="B19" s="158" t="s">
        <v>65</v>
      </c>
      <c r="C19" s="1">
        <v>1</v>
      </c>
      <c r="D19" s="9">
        <f t="shared" si="1"/>
        <v>30</v>
      </c>
      <c r="E19" s="10">
        <f t="shared" si="2"/>
        <v>0</v>
      </c>
      <c r="F19" s="10">
        <f t="shared" si="3"/>
        <v>0</v>
      </c>
      <c r="G19" s="10">
        <f t="shared" si="4"/>
        <v>30</v>
      </c>
      <c r="H19" s="31">
        <f t="shared" si="0"/>
        <v>6</v>
      </c>
      <c r="I19" s="18">
        <v>30</v>
      </c>
      <c r="J19" s="31">
        <v>6</v>
      </c>
      <c r="K19" s="17"/>
      <c r="L19" s="2"/>
      <c r="M19" s="31"/>
      <c r="N19" s="18"/>
      <c r="O19" s="33"/>
      <c r="P19" s="16"/>
      <c r="Q19" s="2"/>
      <c r="R19" s="31"/>
      <c r="S19" s="12"/>
      <c r="T19" s="33"/>
      <c r="U19" s="11"/>
      <c r="V19" s="2"/>
      <c r="W19" s="33"/>
      <c r="X19" s="12"/>
      <c r="Y19" s="33"/>
      <c r="Z19" s="11"/>
      <c r="AA19" s="22"/>
      <c r="AB19" s="35"/>
      <c r="AC19" s="54"/>
      <c r="AD19" s="60"/>
      <c r="AE19" s="54"/>
      <c r="AF19" s="24"/>
      <c r="AG19" s="60"/>
      <c r="AH19" s="54"/>
      <c r="AI19" s="60"/>
      <c r="AJ19" s="54"/>
      <c r="AK19" s="24"/>
      <c r="AL19" s="80"/>
      <c r="AM19" s="94"/>
    </row>
    <row r="20" spans="1:39" s="4" customFormat="1" ht="31.5" x14ac:dyDescent="0.25">
      <c r="A20" s="8">
        <v>6</v>
      </c>
      <c r="B20" s="158" t="s">
        <v>66</v>
      </c>
      <c r="C20" s="1">
        <v>1</v>
      </c>
      <c r="D20" s="9">
        <f t="shared" si="1"/>
        <v>30</v>
      </c>
      <c r="E20" s="10">
        <f t="shared" si="2"/>
        <v>0</v>
      </c>
      <c r="F20" s="10">
        <f t="shared" si="3"/>
        <v>0</v>
      </c>
      <c r="G20" s="10">
        <f t="shared" si="4"/>
        <v>30</v>
      </c>
      <c r="H20" s="31">
        <f t="shared" si="0"/>
        <v>6</v>
      </c>
      <c r="I20" s="18">
        <v>30</v>
      </c>
      <c r="J20" s="31">
        <v>6</v>
      </c>
      <c r="K20" s="17"/>
      <c r="L20" s="2"/>
      <c r="M20" s="31"/>
      <c r="N20" s="18"/>
      <c r="O20" s="33"/>
      <c r="P20" s="16"/>
      <c r="Q20" s="2"/>
      <c r="R20" s="31"/>
      <c r="S20" s="12"/>
      <c r="T20" s="33"/>
      <c r="U20" s="11"/>
      <c r="V20" s="2"/>
      <c r="W20" s="33"/>
      <c r="X20" s="12"/>
      <c r="Y20" s="33"/>
      <c r="Z20" s="11"/>
      <c r="AA20" s="22"/>
      <c r="AB20" s="35"/>
      <c r="AC20" s="54"/>
      <c r="AD20" s="60"/>
      <c r="AE20" s="54"/>
      <c r="AF20" s="24"/>
      <c r="AG20" s="60"/>
      <c r="AH20" s="54"/>
      <c r="AI20" s="60"/>
      <c r="AJ20" s="54"/>
      <c r="AK20" s="24"/>
      <c r="AL20" s="80"/>
      <c r="AM20" s="94"/>
    </row>
    <row r="21" spans="1:39" s="4" customFormat="1" x14ac:dyDescent="0.25">
      <c r="A21" s="8">
        <v>7</v>
      </c>
      <c r="B21" s="158" t="s">
        <v>75</v>
      </c>
      <c r="C21" s="1" t="s">
        <v>58</v>
      </c>
      <c r="D21" s="9">
        <f t="shared" si="1"/>
        <v>0</v>
      </c>
      <c r="E21" s="10">
        <f t="shared" si="2"/>
        <v>30</v>
      </c>
      <c r="F21" s="10">
        <f t="shared" si="3"/>
        <v>0</v>
      </c>
      <c r="G21" s="10">
        <f t="shared" si="4"/>
        <v>30</v>
      </c>
      <c r="H21" s="78">
        <f t="shared" si="0"/>
        <v>3</v>
      </c>
      <c r="I21" s="18"/>
      <c r="J21" s="31"/>
      <c r="K21" s="11">
        <v>30</v>
      </c>
      <c r="L21" s="2"/>
      <c r="M21" s="33">
        <v>3</v>
      </c>
      <c r="N21" s="18"/>
      <c r="O21" s="33"/>
      <c r="P21" s="16"/>
      <c r="Q21" s="2"/>
      <c r="R21" s="31"/>
      <c r="S21" s="12"/>
      <c r="T21" s="33"/>
      <c r="U21" s="11"/>
      <c r="V21" s="2"/>
      <c r="W21" s="33"/>
      <c r="X21" s="12"/>
      <c r="Y21" s="33"/>
      <c r="Z21" s="11"/>
      <c r="AA21" s="22"/>
      <c r="AB21" s="35"/>
      <c r="AC21" s="54"/>
      <c r="AD21" s="60"/>
      <c r="AE21" s="54"/>
      <c r="AF21" s="24"/>
      <c r="AG21" s="60"/>
      <c r="AH21" s="54"/>
      <c r="AI21" s="60"/>
      <c r="AJ21" s="54"/>
      <c r="AK21" s="24"/>
      <c r="AL21" s="80"/>
      <c r="AM21" s="94"/>
    </row>
    <row r="22" spans="1:39" s="4" customFormat="1" x14ac:dyDescent="0.25">
      <c r="A22" s="8" t="s">
        <v>114</v>
      </c>
      <c r="B22" s="158" t="s">
        <v>23</v>
      </c>
      <c r="C22" s="1" t="s">
        <v>58</v>
      </c>
      <c r="D22" s="9">
        <f t="shared" si="1"/>
        <v>30</v>
      </c>
      <c r="E22" s="10">
        <f t="shared" si="2"/>
        <v>0</v>
      </c>
      <c r="F22" s="10">
        <f t="shared" si="3"/>
        <v>0</v>
      </c>
      <c r="G22" s="10">
        <f t="shared" si="4"/>
        <v>30</v>
      </c>
      <c r="H22" s="78">
        <f t="shared" si="0"/>
        <v>4</v>
      </c>
      <c r="I22" s="18"/>
      <c r="J22" s="33"/>
      <c r="K22" s="17"/>
      <c r="L22" s="2"/>
      <c r="M22" s="31"/>
      <c r="N22" s="18">
        <v>30</v>
      </c>
      <c r="O22" s="33">
        <v>4</v>
      </c>
      <c r="P22" s="16"/>
      <c r="Q22" s="2"/>
      <c r="R22" s="31"/>
      <c r="S22" s="12"/>
      <c r="T22" s="33"/>
      <c r="U22" s="17"/>
      <c r="V22" s="2"/>
      <c r="W22" s="31"/>
      <c r="X22" s="17"/>
      <c r="Y22" s="33"/>
      <c r="Z22" s="17"/>
      <c r="AA22" s="22"/>
      <c r="AB22" s="32"/>
      <c r="AC22" s="54"/>
      <c r="AD22" s="60"/>
      <c r="AE22" s="54"/>
      <c r="AF22" s="24"/>
      <c r="AG22" s="60"/>
      <c r="AH22" s="54"/>
      <c r="AI22" s="60"/>
      <c r="AJ22" s="54"/>
      <c r="AK22" s="24"/>
      <c r="AL22" s="80"/>
      <c r="AM22" s="94"/>
    </row>
    <row r="23" spans="1:39" s="4" customFormat="1" x14ac:dyDescent="0.25">
      <c r="A23" s="8" t="s">
        <v>115</v>
      </c>
      <c r="B23" s="158" t="s">
        <v>52</v>
      </c>
      <c r="C23" s="1">
        <v>2</v>
      </c>
      <c r="D23" s="9">
        <f t="shared" si="1"/>
        <v>0</v>
      </c>
      <c r="E23" s="10">
        <f t="shared" si="2"/>
        <v>30</v>
      </c>
      <c r="F23" s="10">
        <f t="shared" si="3"/>
        <v>0</v>
      </c>
      <c r="G23" s="10">
        <f t="shared" si="4"/>
        <v>30</v>
      </c>
      <c r="H23" s="78">
        <f t="shared" si="0"/>
        <v>2</v>
      </c>
      <c r="I23" s="18"/>
      <c r="J23" s="33"/>
      <c r="K23" s="17"/>
      <c r="L23" s="2"/>
      <c r="M23" s="31"/>
      <c r="N23" s="18"/>
      <c r="O23" s="33"/>
      <c r="P23" s="17">
        <v>30</v>
      </c>
      <c r="Q23" s="3"/>
      <c r="R23" s="82">
        <v>2</v>
      </c>
      <c r="S23" s="12"/>
      <c r="T23" s="33"/>
      <c r="U23" s="17"/>
      <c r="V23" s="2"/>
      <c r="W23" s="31"/>
      <c r="X23" s="17"/>
      <c r="Y23" s="33"/>
      <c r="Z23" s="17"/>
      <c r="AA23" s="22"/>
      <c r="AB23" s="32"/>
      <c r="AC23" s="54"/>
      <c r="AD23" s="60"/>
      <c r="AE23" s="54"/>
      <c r="AF23" s="24"/>
      <c r="AG23" s="60"/>
      <c r="AH23" s="54"/>
      <c r="AI23" s="60"/>
      <c r="AJ23" s="54"/>
      <c r="AK23" s="24"/>
      <c r="AL23" s="80"/>
      <c r="AM23" s="94"/>
    </row>
    <row r="24" spans="1:39" s="4" customFormat="1" x14ac:dyDescent="0.25">
      <c r="A24" s="8" t="s">
        <v>116</v>
      </c>
      <c r="B24" s="158" t="s">
        <v>24</v>
      </c>
      <c r="C24" s="1" t="s">
        <v>58</v>
      </c>
      <c r="D24" s="9">
        <f t="shared" si="1"/>
        <v>0</v>
      </c>
      <c r="E24" s="10">
        <f t="shared" si="2"/>
        <v>30</v>
      </c>
      <c r="F24" s="10">
        <f t="shared" si="3"/>
        <v>0</v>
      </c>
      <c r="G24" s="10">
        <f t="shared" si="4"/>
        <v>30</v>
      </c>
      <c r="H24" s="78">
        <f t="shared" si="0"/>
        <v>2</v>
      </c>
      <c r="I24" s="18"/>
      <c r="J24" s="33"/>
      <c r="K24" s="17">
        <v>30</v>
      </c>
      <c r="L24" s="2"/>
      <c r="M24" s="31">
        <v>2</v>
      </c>
      <c r="N24" s="18"/>
      <c r="O24" s="33"/>
      <c r="P24" s="17"/>
      <c r="Q24" s="3"/>
      <c r="R24" s="82"/>
      <c r="S24" s="12"/>
      <c r="T24" s="33"/>
      <c r="U24" s="17"/>
      <c r="V24" s="2"/>
      <c r="W24" s="31"/>
      <c r="X24" s="17"/>
      <c r="Y24" s="33"/>
      <c r="Z24" s="17"/>
      <c r="AA24" s="22"/>
      <c r="AB24" s="32"/>
      <c r="AC24" s="54"/>
      <c r="AD24" s="60"/>
      <c r="AE24" s="54"/>
      <c r="AF24" s="24"/>
      <c r="AG24" s="60"/>
      <c r="AH24" s="54"/>
      <c r="AI24" s="60"/>
      <c r="AJ24" s="54"/>
      <c r="AK24" s="24"/>
      <c r="AL24" s="80"/>
      <c r="AM24" s="94"/>
    </row>
    <row r="25" spans="1:39" s="4" customFormat="1" x14ac:dyDescent="0.25">
      <c r="A25" s="8" t="s">
        <v>117</v>
      </c>
      <c r="B25" s="158" t="s">
        <v>25</v>
      </c>
      <c r="C25" s="1">
        <v>1</v>
      </c>
      <c r="D25" s="9">
        <f t="shared" si="1"/>
        <v>30</v>
      </c>
      <c r="E25" s="10">
        <f t="shared" si="2"/>
        <v>0</v>
      </c>
      <c r="F25" s="10">
        <f t="shared" si="3"/>
        <v>0</v>
      </c>
      <c r="G25" s="10">
        <f t="shared" si="4"/>
        <v>30</v>
      </c>
      <c r="H25" s="78">
        <f t="shared" si="0"/>
        <v>2</v>
      </c>
      <c r="I25" s="18">
        <v>30</v>
      </c>
      <c r="J25" s="33">
        <v>2</v>
      </c>
      <c r="K25" s="17"/>
      <c r="L25" s="2"/>
      <c r="M25" s="31"/>
      <c r="N25" s="18"/>
      <c r="O25" s="33"/>
      <c r="P25" s="17"/>
      <c r="Q25" s="3"/>
      <c r="R25" s="82"/>
      <c r="S25" s="12"/>
      <c r="T25" s="33"/>
      <c r="U25" s="17"/>
      <c r="V25" s="2"/>
      <c r="W25" s="31"/>
      <c r="X25" s="17"/>
      <c r="Y25" s="33"/>
      <c r="Z25" s="17"/>
      <c r="AA25" s="22"/>
      <c r="AB25" s="32"/>
      <c r="AC25" s="54"/>
      <c r="AD25" s="60"/>
      <c r="AE25" s="54"/>
      <c r="AF25" s="24"/>
      <c r="AG25" s="60"/>
      <c r="AH25" s="54"/>
      <c r="AI25" s="60"/>
      <c r="AJ25" s="54"/>
      <c r="AK25" s="24"/>
      <c r="AL25" s="80"/>
      <c r="AM25" s="94"/>
    </row>
    <row r="26" spans="1:39" s="4" customFormat="1" x14ac:dyDescent="0.25">
      <c r="A26" s="8" t="s">
        <v>118</v>
      </c>
      <c r="B26" s="158" t="s">
        <v>26</v>
      </c>
      <c r="C26" s="1" t="s">
        <v>58</v>
      </c>
      <c r="D26" s="9">
        <f t="shared" si="1"/>
        <v>0</v>
      </c>
      <c r="E26" s="10">
        <f t="shared" si="2"/>
        <v>30</v>
      </c>
      <c r="F26" s="10">
        <f t="shared" si="3"/>
        <v>0</v>
      </c>
      <c r="G26" s="10">
        <f t="shared" si="4"/>
        <v>30</v>
      </c>
      <c r="H26" s="78">
        <f t="shared" si="0"/>
        <v>2</v>
      </c>
      <c r="I26" s="18"/>
      <c r="J26" s="33"/>
      <c r="K26" s="17">
        <v>30</v>
      </c>
      <c r="L26" s="2"/>
      <c r="M26" s="31">
        <v>2</v>
      </c>
      <c r="N26" s="18"/>
      <c r="O26" s="33"/>
      <c r="P26" s="17"/>
      <c r="Q26" s="2"/>
      <c r="R26" s="31"/>
      <c r="S26" s="12"/>
      <c r="T26" s="33"/>
      <c r="U26" s="17"/>
      <c r="V26" s="2"/>
      <c r="W26" s="31"/>
      <c r="X26" s="17"/>
      <c r="Y26" s="33"/>
      <c r="Z26" s="17"/>
      <c r="AA26" s="22"/>
      <c r="AB26" s="32"/>
      <c r="AC26" s="54"/>
      <c r="AD26" s="60"/>
      <c r="AE26" s="54"/>
      <c r="AF26" s="24"/>
      <c r="AG26" s="60"/>
      <c r="AH26" s="54"/>
      <c r="AI26" s="60"/>
      <c r="AJ26" s="54"/>
      <c r="AK26" s="24"/>
      <c r="AL26" s="80"/>
      <c r="AM26" s="94"/>
    </row>
    <row r="27" spans="1:39" s="4" customFormat="1" x14ac:dyDescent="0.25">
      <c r="A27" s="8" t="s">
        <v>119</v>
      </c>
      <c r="B27" s="158" t="s">
        <v>27</v>
      </c>
      <c r="C27" s="1">
        <v>1</v>
      </c>
      <c r="D27" s="9">
        <f t="shared" si="1"/>
        <v>15</v>
      </c>
      <c r="E27" s="10">
        <f t="shared" si="2"/>
        <v>0</v>
      </c>
      <c r="F27" s="10">
        <f t="shared" si="3"/>
        <v>0</v>
      </c>
      <c r="G27" s="10">
        <f t="shared" si="4"/>
        <v>15</v>
      </c>
      <c r="H27" s="78">
        <f t="shared" si="0"/>
        <v>2</v>
      </c>
      <c r="I27" s="18">
        <v>15</v>
      </c>
      <c r="J27" s="33">
        <v>2</v>
      </c>
      <c r="K27" s="17"/>
      <c r="L27" s="2"/>
      <c r="M27" s="31"/>
      <c r="N27" s="18"/>
      <c r="O27" s="33"/>
      <c r="P27" s="17"/>
      <c r="Q27" s="2"/>
      <c r="R27" s="31"/>
      <c r="S27" s="12"/>
      <c r="T27" s="33"/>
      <c r="U27" s="17"/>
      <c r="V27" s="2"/>
      <c r="W27" s="31"/>
      <c r="X27" s="17"/>
      <c r="Y27" s="33"/>
      <c r="Z27" s="17"/>
      <c r="AA27" s="22"/>
      <c r="AB27" s="32"/>
      <c r="AC27" s="54"/>
      <c r="AD27" s="60"/>
      <c r="AE27" s="54"/>
      <c r="AF27" s="24"/>
      <c r="AG27" s="60"/>
      <c r="AH27" s="54"/>
      <c r="AI27" s="60"/>
      <c r="AJ27" s="54"/>
      <c r="AK27" s="24"/>
      <c r="AL27" s="80"/>
      <c r="AM27" s="94"/>
    </row>
    <row r="28" spans="1:39" s="4" customFormat="1" x14ac:dyDescent="0.25">
      <c r="A28" s="8" t="s">
        <v>120</v>
      </c>
      <c r="B28" s="158" t="s">
        <v>28</v>
      </c>
      <c r="C28" s="1" t="s">
        <v>58</v>
      </c>
      <c r="D28" s="9">
        <f t="shared" si="1"/>
        <v>0</v>
      </c>
      <c r="E28" s="10">
        <f t="shared" si="2"/>
        <v>30</v>
      </c>
      <c r="F28" s="10">
        <f t="shared" si="3"/>
        <v>0</v>
      </c>
      <c r="G28" s="10">
        <f t="shared" si="4"/>
        <v>30</v>
      </c>
      <c r="H28" s="78">
        <f t="shared" si="0"/>
        <v>3</v>
      </c>
      <c r="I28" s="18"/>
      <c r="J28" s="33"/>
      <c r="K28" s="17"/>
      <c r="L28" s="2"/>
      <c r="M28" s="31"/>
      <c r="N28" s="18"/>
      <c r="O28" s="33"/>
      <c r="P28" s="17">
        <v>30</v>
      </c>
      <c r="Q28" s="2"/>
      <c r="R28" s="31">
        <v>3</v>
      </c>
      <c r="S28" s="12"/>
      <c r="T28" s="33"/>
      <c r="U28" s="17"/>
      <c r="V28" s="2"/>
      <c r="W28" s="31"/>
      <c r="X28" s="17"/>
      <c r="Y28" s="33"/>
      <c r="Z28" s="17"/>
      <c r="AA28" s="22"/>
      <c r="AB28" s="32"/>
      <c r="AC28" s="54"/>
      <c r="AD28" s="60"/>
      <c r="AE28" s="54"/>
      <c r="AF28" s="24"/>
      <c r="AG28" s="60"/>
      <c r="AH28" s="54"/>
      <c r="AI28" s="60"/>
      <c r="AJ28" s="54"/>
      <c r="AK28" s="24"/>
      <c r="AL28" s="80"/>
      <c r="AM28" s="94"/>
    </row>
    <row r="29" spans="1:39" s="4" customFormat="1" x14ac:dyDescent="0.25">
      <c r="A29" s="8" t="s">
        <v>121</v>
      </c>
      <c r="B29" s="158" t="s">
        <v>29</v>
      </c>
      <c r="C29" s="1" t="s">
        <v>58</v>
      </c>
      <c r="D29" s="9">
        <f t="shared" si="1"/>
        <v>15</v>
      </c>
      <c r="E29" s="10">
        <f t="shared" si="2"/>
        <v>0</v>
      </c>
      <c r="F29" s="10">
        <f t="shared" si="3"/>
        <v>0</v>
      </c>
      <c r="G29" s="10">
        <f t="shared" si="4"/>
        <v>15</v>
      </c>
      <c r="H29" s="78">
        <f t="shared" si="0"/>
        <v>2</v>
      </c>
      <c r="I29" s="18"/>
      <c r="J29" s="33"/>
      <c r="K29" s="17"/>
      <c r="L29" s="2"/>
      <c r="M29" s="31"/>
      <c r="N29" s="18">
        <v>15</v>
      </c>
      <c r="O29" s="33">
        <v>2</v>
      </c>
      <c r="P29" s="17"/>
      <c r="Q29" s="2"/>
      <c r="R29" s="31"/>
      <c r="S29" s="12"/>
      <c r="T29" s="33"/>
      <c r="U29" s="17"/>
      <c r="V29" s="2"/>
      <c r="W29" s="31"/>
      <c r="X29" s="17"/>
      <c r="Y29" s="33"/>
      <c r="Z29" s="17"/>
      <c r="AA29" s="22"/>
      <c r="AB29" s="32"/>
      <c r="AC29" s="54"/>
      <c r="AD29" s="60"/>
      <c r="AE29" s="54"/>
      <c r="AF29" s="24"/>
      <c r="AG29" s="60"/>
      <c r="AH29" s="54"/>
      <c r="AI29" s="60"/>
      <c r="AJ29" s="54"/>
      <c r="AK29" s="24"/>
      <c r="AL29" s="80"/>
      <c r="AM29" s="94"/>
    </row>
    <row r="30" spans="1:39" s="4" customFormat="1" x14ac:dyDescent="0.25">
      <c r="A30" s="8" t="s">
        <v>122</v>
      </c>
      <c r="B30" s="158" t="s">
        <v>30</v>
      </c>
      <c r="C30" s="1" t="s">
        <v>58</v>
      </c>
      <c r="D30" s="9">
        <f t="shared" si="1"/>
        <v>0</v>
      </c>
      <c r="E30" s="10">
        <f t="shared" si="2"/>
        <v>15</v>
      </c>
      <c r="F30" s="10">
        <f t="shared" si="3"/>
        <v>0</v>
      </c>
      <c r="G30" s="10">
        <f t="shared" si="4"/>
        <v>15</v>
      </c>
      <c r="H30" s="78">
        <f t="shared" si="0"/>
        <v>1</v>
      </c>
      <c r="I30" s="18"/>
      <c r="J30" s="33"/>
      <c r="K30" s="17">
        <v>15</v>
      </c>
      <c r="L30" s="2"/>
      <c r="M30" s="31">
        <v>1</v>
      </c>
      <c r="N30" s="18"/>
      <c r="O30" s="33"/>
      <c r="P30" s="17"/>
      <c r="Q30" s="2"/>
      <c r="R30" s="31"/>
      <c r="S30" s="12"/>
      <c r="T30" s="33"/>
      <c r="U30" s="17"/>
      <c r="V30" s="2"/>
      <c r="W30" s="31"/>
      <c r="X30" s="17"/>
      <c r="Y30" s="33"/>
      <c r="Z30" s="17"/>
      <c r="AA30" s="22"/>
      <c r="AB30" s="32"/>
      <c r="AC30" s="54"/>
      <c r="AD30" s="60"/>
      <c r="AE30" s="54"/>
      <c r="AF30" s="24"/>
      <c r="AG30" s="60"/>
      <c r="AH30" s="54"/>
      <c r="AI30" s="60"/>
      <c r="AJ30" s="54"/>
      <c r="AK30" s="24"/>
      <c r="AL30" s="80"/>
      <c r="AM30" s="94"/>
    </row>
    <row r="31" spans="1:39" s="4" customFormat="1" x14ac:dyDescent="0.25">
      <c r="A31" s="8" t="s">
        <v>123</v>
      </c>
      <c r="B31" s="158" t="s">
        <v>31</v>
      </c>
      <c r="C31" s="1" t="s">
        <v>58</v>
      </c>
      <c r="D31" s="9">
        <f t="shared" si="1"/>
        <v>15</v>
      </c>
      <c r="E31" s="10">
        <f t="shared" si="2"/>
        <v>0</v>
      </c>
      <c r="F31" s="10">
        <f t="shared" si="3"/>
        <v>0</v>
      </c>
      <c r="G31" s="10">
        <f t="shared" si="4"/>
        <v>15</v>
      </c>
      <c r="H31" s="78">
        <f t="shared" si="0"/>
        <v>1</v>
      </c>
      <c r="I31" s="18">
        <v>15</v>
      </c>
      <c r="J31" s="33">
        <v>1</v>
      </c>
      <c r="K31" s="17"/>
      <c r="L31" s="2"/>
      <c r="M31" s="31"/>
      <c r="N31" s="18"/>
      <c r="O31" s="33"/>
      <c r="P31" s="17"/>
      <c r="Q31" s="2"/>
      <c r="R31" s="31"/>
      <c r="S31" s="12"/>
      <c r="T31" s="33"/>
      <c r="U31" s="17"/>
      <c r="V31" s="2"/>
      <c r="W31" s="31"/>
      <c r="X31" s="17"/>
      <c r="Y31" s="33"/>
      <c r="Z31" s="17"/>
      <c r="AA31" s="22"/>
      <c r="AB31" s="32"/>
      <c r="AC31" s="54"/>
      <c r="AD31" s="60"/>
      <c r="AE31" s="54"/>
      <c r="AF31" s="24"/>
      <c r="AG31" s="60"/>
      <c r="AH31" s="54"/>
      <c r="AI31" s="60"/>
      <c r="AJ31" s="54"/>
      <c r="AK31" s="24"/>
      <c r="AL31" s="80"/>
      <c r="AM31" s="94"/>
    </row>
    <row r="32" spans="1:39" s="4" customFormat="1" x14ac:dyDescent="0.25">
      <c r="A32" s="8">
        <v>13</v>
      </c>
      <c r="B32" s="158" t="s">
        <v>76</v>
      </c>
      <c r="C32" s="1" t="s">
        <v>58</v>
      </c>
      <c r="D32" s="9">
        <f t="shared" si="1"/>
        <v>0</v>
      </c>
      <c r="E32" s="10">
        <f t="shared" si="2"/>
        <v>30</v>
      </c>
      <c r="F32" s="10">
        <f t="shared" si="3"/>
        <v>0</v>
      </c>
      <c r="G32" s="10">
        <f t="shared" si="4"/>
        <v>30</v>
      </c>
      <c r="H32" s="78">
        <f t="shared" si="0"/>
        <v>3</v>
      </c>
      <c r="I32" s="18"/>
      <c r="J32" s="33"/>
      <c r="K32" s="17"/>
      <c r="L32" s="2"/>
      <c r="M32" s="31"/>
      <c r="N32" s="18"/>
      <c r="O32" s="33"/>
      <c r="P32" s="17"/>
      <c r="Q32" s="2"/>
      <c r="R32" s="31"/>
      <c r="S32" s="18"/>
      <c r="T32" s="33"/>
      <c r="U32" s="16">
        <v>30</v>
      </c>
      <c r="V32" s="2"/>
      <c r="W32" s="31">
        <v>3</v>
      </c>
      <c r="X32" s="17"/>
      <c r="Y32" s="33"/>
      <c r="Z32" s="17"/>
      <c r="AA32" s="22"/>
      <c r="AB32" s="32"/>
      <c r="AC32" s="54"/>
      <c r="AD32" s="60"/>
      <c r="AE32" s="54"/>
      <c r="AF32" s="24"/>
      <c r="AG32" s="60"/>
      <c r="AH32" s="54"/>
      <c r="AI32" s="60"/>
      <c r="AJ32" s="54"/>
      <c r="AK32" s="24"/>
      <c r="AL32" s="80"/>
      <c r="AM32" s="94"/>
    </row>
    <row r="33" spans="1:39" x14ac:dyDescent="0.25">
      <c r="A33" s="8">
        <v>14</v>
      </c>
      <c r="B33" s="158" t="s">
        <v>32</v>
      </c>
      <c r="C33" s="1" t="s">
        <v>58</v>
      </c>
      <c r="D33" s="9">
        <f t="shared" si="1"/>
        <v>30</v>
      </c>
      <c r="E33" s="10">
        <f t="shared" si="2"/>
        <v>0</v>
      </c>
      <c r="F33" s="10">
        <f t="shared" si="3"/>
        <v>0</v>
      </c>
      <c r="G33" s="10">
        <f t="shared" si="4"/>
        <v>30</v>
      </c>
      <c r="H33" s="78">
        <f t="shared" si="0"/>
        <v>2</v>
      </c>
      <c r="I33" s="18">
        <v>30</v>
      </c>
      <c r="J33" s="33">
        <v>2</v>
      </c>
      <c r="K33" s="17"/>
      <c r="L33" s="2"/>
      <c r="M33" s="31"/>
      <c r="N33" s="17"/>
      <c r="O33" s="33"/>
      <c r="P33" s="17"/>
      <c r="Q33" s="2"/>
      <c r="R33" s="31"/>
      <c r="S33" s="17"/>
      <c r="T33" s="33"/>
      <c r="U33" s="17"/>
      <c r="V33" s="2"/>
      <c r="W33" s="31"/>
      <c r="X33" s="17"/>
      <c r="Y33" s="33"/>
      <c r="Z33" s="17"/>
      <c r="AA33" s="22"/>
      <c r="AB33" s="32"/>
      <c r="AC33" s="87"/>
      <c r="AD33" s="86"/>
      <c r="AE33" s="87"/>
      <c r="AF33" s="96"/>
      <c r="AG33" s="86"/>
      <c r="AH33" s="87"/>
      <c r="AI33" s="86"/>
      <c r="AJ33" s="87"/>
      <c r="AK33" s="96"/>
      <c r="AL33" s="97"/>
      <c r="AM33" s="94"/>
    </row>
    <row r="34" spans="1:39" x14ac:dyDescent="0.25">
      <c r="A34" s="8" t="s">
        <v>124</v>
      </c>
      <c r="B34" s="158" t="s">
        <v>33</v>
      </c>
      <c r="C34" s="1" t="s">
        <v>58</v>
      </c>
      <c r="D34" s="9">
        <f t="shared" si="1"/>
        <v>0</v>
      </c>
      <c r="E34" s="10">
        <f t="shared" si="2"/>
        <v>30</v>
      </c>
      <c r="F34" s="10">
        <f t="shared" si="3"/>
        <v>0</v>
      </c>
      <c r="G34" s="10">
        <f t="shared" si="4"/>
        <v>30</v>
      </c>
      <c r="H34" s="78">
        <f t="shared" si="0"/>
        <v>2</v>
      </c>
      <c r="I34" s="18"/>
      <c r="J34" s="33"/>
      <c r="K34" s="17"/>
      <c r="L34" s="2"/>
      <c r="M34" s="31"/>
      <c r="N34" s="17"/>
      <c r="O34" s="33"/>
      <c r="P34" s="17">
        <v>30</v>
      </c>
      <c r="Q34" s="2"/>
      <c r="R34" s="31">
        <v>2</v>
      </c>
      <c r="S34" s="17"/>
      <c r="T34" s="33"/>
      <c r="U34" s="17"/>
      <c r="V34" s="2"/>
      <c r="W34" s="31"/>
      <c r="X34" s="17"/>
      <c r="Y34" s="33"/>
      <c r="Z34" s="17"/>
      <c r="AA34" s="22"/>
      <c r="AB34" s="32"/>
      <c r="AC34" s="87"/>
      <c r="AD34" s="86"/>
      <c r="AE34" s="87"/>
      <c r="AF34" s="96"/>
      <c r="AG34" s="86"/>
      <c r="AH34" s="87"/>
      <c r="AI34" s="86"/>
      <c r="AJ34" s="87"/>
      <c r="AK34" s="96"/>
      <c r="AL34" s="97"/>
      <c r="AM34" s="94"/>
    </row>
    <row r="35" spans="1:39" x14ac:dyDescent="0.25">
      <c r="A35" s="8" t="s">
        <v>125</v>
      </c>
      <c r="B35" s="158" t="s">
        <v>34</v>
      </c>
      <c r="C35" s="1">
        <v>2</v>
      </c>
      <c r="D35" s="9">
        <f t="shared" si="1"/>
        <v>30</v>
      </c>
      <c r="E35" s="10">
        <f t="shared" si="2"/>
        <v>0</v>
      </c>
      <c r="F35" s="10">
        <f t="shared" si="3"/>
        <v>0</v>
      </c>
      <c r="G35" s="10">
        <f t="shared" si="4"/>
        <v>30</v>
      </c>
      <c r="H35" s="78">
        <f t="shared" si="0"/>
        <v>4</v>
      </c>
      <c r="I35" s="18"/>
      <c r="J35" s="33"/>
      <c r="K35" s="17"/>
      <c r="L35" s="2"/>
      <c r="M35" s="31"/>
      <c r="N35" s="17">
        <v>30</v>
      </c>
      <c r="O35" s="33">
        <v>4</v>
      </c>
      <c r="P35" s="17"/>
      <c r="Q35" s="2"/>
      <c r="R35" s="31"/>
      <c r="S35" s="17"/>
      <c r="T35" s="33"/>
      <c r="U35" s="17"/>
      <c r="V35" s="2"/>
      <c r="W35" s="31"/>
      <c r="X35" s="17"/>
      <c r="Y35" s="33"/>
      <c r="Z35" s="17"/>
      <c r="AA35" s="22"/>
      <c r="AB35" s="32"/>
      <c r="AC35" s="87"/>
      <c r="AD35" s="86"/>
      <c r="AE35" s="87"/>
      <c r="AF35" s="96"/>
      <c r="AG35" s="86"/>
      <c r="AH35" s="87"/>
      <c r="AI35" s="86"/>
      <c r="AJ35" s="87"/>
      <c r="AK35" s="96"/>
      <c r="AL35" s="97"/>
      <c r="AM35" s="94"/>
    </row>
    <row r="36" spans="1:39" x14ac:dyDescent="0.25">
      <c r="A36" s="8" t="s">
        <v>126</v>
      </c>
      <c r="B36" s="158" t="s">
        <v>35</v>
      </c>
      <c r="C36" s="1" t="s">
        <v>58</v>
      </c>
      <c r="D36" s="9">
        <f t="shared" si="1"/>
        <v>0</v>
      </c>
      <c r="E36" s="10">
        <f t="shared" si="2"/>
        <v>30</v>
      </c>
      <c r="F36" s="10">
        <f t="shared" si="3"/>
        <v>0</v>
      </c>
      <c r="G36" s="10">
        <f t="shared" si="4"/>
        <v>30</v>
      </c>
      <c r="H36" s="78">
        <f t="shared" si="0"/>
        <v>3</v>
      </c>
      <c r="I36" s="18"/>
      <c r="J36" s="33"/>
      <c r="K36" s="17"/>
      <c r="L36" s="2"/>
      <c r="M36" s="31"/>
      <c r="N36" s="17"/>
      <c r="O36" s="33"/>
      <c r="P36" s="17">
        <v>30</v>
      </c>
      <c r="Q36" s="2"/>
      <c r="R36" s="31">
        <v>3</v>
      </c>
      <c r="S36" s="17"/>
      <c r="T36" s="33"/>
      <c r="U36" s="17"/>
      <c r="V36" s="2"/>
      <c r="W36" s="31"/>
      <c r="X36" s="17"/>
      <c r="Y36" s="33"/>
      <c r="Z36" s="17"/>
      <c r="AA36" s="22"/>
      <c r="AB36" s="32"/>
      <c r="AC36" s="87"/>
      <c r="AD36" s="86"/>
      <c r="AE36" s="87"/>
      <c r="AF36" s="96"/>
      <c r="AG36" s="86"/>
      <c r="AH36" s="87"/>
      <c r="AI36" s="86"/>
      <c r="AJ36" s="87"/>
      <c r="AK36" s="96"/>
      <c r="AL36" s="97"/>
      <c r="AM36" s="94"/>
    </row>
    <row r="37" spans="1:39" x14ac:dyDescent="0.25">
      <c r="A37" s="8" t="s">
        <v>127</v>
      </c>
      <c r="B37" s="158" t="s">
        <v>36</v>
      </c>
      <c r="C37" s="1">
        <v>2</v>
      </c>
      <c r="D37" s="9">
        <f t="shared" si="1"/>
        <v>15</v>
      </c>
      <c r="E37" s="10">
        <f t="shared" si="2"/>
        <v>0</v>
      </c>
      <c r="F37" s="10">
        <f t="shared" si="3"/>
        <v>0</v>
      </c>
      <c r="G37" s="10">
        <f t="shared" si="4"/>
        <v>15</v>
      </c>
      <c r="H37" s="78">
        <f t="shared" si="0"/>
        <v>3</v>
      </c>
      <c r="I37" s="18"/>
      <c r="J37" s="33"/>
      <c r="K37" s="17"/>
      <c r="L37" s="2"/>
      <c r="M37" s="31"/>
      <c r="N37" s="17">
        <v>15</v>
      </c>
      <c r="O37" s="33">
        <v>3</v>
      </c>
      <c r="P37" s="17"/>
      <c r="Q37" s="2"/>
      <c r="R37" s="31"/>
      <c r="S37" s="17"/>
      <c r="T37" s="33"/>
      <c r="U37" s="17"/>
      <c r="V37" s="2"/>
      <c r="W37" s="31"/>
      <c r="X37" s="17"/>
      <c r="Y37" s="33"/>
      <c r="Z37" s="17"/>
      <c r="AA37" s="22"/>
      <c r="AB37" s="32"/>
      <c r="AC37" s="87"/>
      <c r="AD37" s="86"/>
      <c r="AE37" s="87"/>
      <c r="AF37" s="96"/>
      <c r="AG37" s="86"/>
      <c r="AH37" s="87"/>
      <c r="AI37" s="86"/>
      <c r="AJ37" s="87"/>
      <c r="AK37" s="96"/>
      <c r="AL37" s="97"/>
      <c r="AM37" s="94"/>
    </row>
    <row r="38" spans="1:39" x14ac:dyDescent="0.25">
      <c r="A38" s="8" t="s">
        <v>128</v>
      </c>
      <c r="B38" s="158" t="s">
        <v>37</v>
      </c>
      <c r="C38" s="1" t="s">
        <v>58</v>
      </c>
      <c r="D38" s="9">
        <f t="shared" si="1"/>
        <v>0</v>
      </c>
      <c r="E38" s="10">
        <f t="shared" si="2"/>
        <v>30</v>
      </c>
      <c r="F38" s="10">
        <f t="shared" si="3"/>
        <v>0</v>
      </c>
      <c r="G38" s="10">
        <f t="shared" si="4"/>
        <v>30</v>
      </c>
      <c r="H38" s="78">
        <f t="shared" si="0"/>
        <v>2</v>
      </c>
      <c r="I38" s="18"/>
      <c r="J38" s="33"/>
      <c r="K38" s="17"/>
      <c r="L38" s="2"/>
      <c r="M38" s="31"/>
      <c r="N38" s="17"/>
      <c r="O38" s="33"/>
      <c r="P38" s="17"/>
      <c r="Q38" s="2"/>
      <c r="R38" s="31"/>
      <c r="S38" s="17"/>
      <c r="T38" s="33"/>
      <c r="U38" s="17">
        <v>30</v>
      </c>
      <c r="V38" s="2"/>
      <c r="W38" s="32">
        <v>2</v>
      </c>
      <c r="X38" s="18"/>
      <c r="Y38" s="33"/>
      <c r="Z38" s="17"/>
      <c r="AA38" s="22"/>
      <c r="AB38" s="32"/>
      <c r="AC38" s="87"/>
      <c r="AD38" s="86"/>
      <c r="AE38" s="87"/>
      <c r="AF38" s="96"/>
      <c r="AG38" s="86"/>
      <c r="AH38" s="87"/>
      <c r="AI38" s="86"/>
      <c r="AJ38" s="87"/>
      <c r="AK38" s="96"/>
      <c r="AL38" s="97"/>
      <c r="AM38" s="94"/>
    </row>
    <row r="39" spans="1:39" x14ac:dyDescent="0.25">
      <c r="A39" s="8" t="s">
        <v>129</v>
      </c>
      <c r="B39" s="158" t="s">
        <v>38</v>
      </c>
      <c r="C39" s="1">
        <v>3</v>
      </c>
      <c r="D39" s="9">
        <f t="shared" si="1"/>
        <v>30</v>
      </c>
      <c r="E39" s="10">
        <f t="shared" si="2"/>
        <v>0</v>
      </c>
      <c r="F39" s="10">
        <f t="shared" si="3"/>
        <v>0</v>
      </c>
      <c r="G39" s="10">
        <f t="shared" si="4"/>
        <v>30</v>
      </c>
      <c r="H39" s="78">
        <f t="shared" si="0"/>
        <v>3</v>
      </c>
      <c r="I39" s="18"/>
      <c r="J39" s="33"/>
      <c r="K39" s="17"/>
      <c r="L39" s="2"/>
      <c r="M39" s="31"/>
      <c r="N39" s="17"/>
      <c r="O39" s="33"/>
      <c r="P39" s="17"/>
      <c r="Q39" s="2"/>
      <c r="R39" s="31"/>
      <c r="S39" s="79">
        <v>30</v>
      </c>
      <c r="T39" s="55">
        <v>3</v>
      </c>
      <c r="U39" s="56"/>
      <c r="V39" s="3"/>
      <c r="W39" s="36"/>
      <c r="X39" s="18"/>
      <c r="Y39" s="33"/>
      <c r="Z39" s="17"/>
      <c r="AA39" s="22"/>
      <c r="AB39" s="32"/>
      <c r="AC39" s="87"/>
      <c r="AD39" s="86"/>
      <c r="AE39" s="87"/>
      <c r="AF39" s="96"/>
      <c r="AG39" s="86"/>
      <c r="AH39" s="87"/>
      <c r="AI39" s="86"/>
      <c r="AJ39" s="87"/>
      <c r="AK39" s="96"/>
      <c r="AL39" s="97"/>
      <c r="AM39" s="94"/>
    </row>
    <row r="40" spans="1:39" x14ac:dyDescent="0.25">
      <c r="A40" s="8" t="s">
        <v>130</v>
      </c>
      <c r="B40" s="158" t="s">
        <v>39</v>
      </c>
      <c r="C40" s="1" t="s">
        <v>58</v>
      </c>
      <c r="D40" s="9">
        <f t="shared" si="1"/>
        <v>0</v>
      </c>
      <c r="E40" s="10">
        <f t="shared" si="2"/>
        <v>30</v>
      </c>
      <c r="F40" s="10">
        <f t="shared" si="3"/>
        <v>0</v>
      </c>
      <c r="G40" s="10">
        <f t="shared" si="4"/>
        <v>30</v>
      </c>
      <c r="H40" s="31">
        <f t="shared" si="0"/>
        <v>2</v>
      </c>
      <c r="I40" s="18"/>
      <c r="J40" s="33"/>
      <c r="K40" s="17"/>
      <c r="L40" s="2"/>
      <c r="M40" s="31"/>
      <c r="N40" s="17"/>
      <c r="O40" s="33"/>
      <c r="P40" s="17"/>
      <c r="Q40" s="2"/>
      <c r="R40" s="31"/>
      <c r="S40" s="17"/>
      <c r="T40" s="33"/>
      <c r="U40" s="17">
        <v>30</v>
      </c>
      <c r="V40" s="2"/>
      <c r="W40" s="31">
        <v>2</v>
      </c>
      <c r="X40" s="17"/>
      <c r="Y40" s="33"/>
      <c r="Z40" s="17"/>
      <c r="AA40" s="22"/>
      <c r="AB40" s="32"/>
      <c r="AC40" s="87"/>
      <c r="AD40" s="86"/>
      <c r="AE40" s="87"/>
      <c r="AF40" s="96"/>
      <c r="AG40" s="86"/>
      <c r="AH40" s="87"/>
      <c r="AI40" s="86"/>
      <c r="AJ40" s="87"/>
      <c r="AK40" s="96"/>
      <c r="AL40" s="97"/>
      <c r="AM40" s="94"/>
    </row>
    <row r="41" spans="1:39" x14ac:dyDescent="0.25">
      <c r="A41" s="8" t="s">
        <v>131</v>
      </c>
      <c r="B41" s="158" t="s">
        <v>40</v>
      </c>
      <c r="C41" s="1">
        <v>3</v>
      </c>
      <c r="D41" s="9">
        <f t="shared" si="1"/>
        <v>30</v>
      </c>
      <c r="E41" s="10">
        <f t="shared" si="2"/>
        <v>0</v>
      </c>
      <c r="F41" s="10">
        <f t="shared" si="3"/>
        <v>0</v>
      </c>
      <c r="G41" s="10">
        <f t="shared" si="4"/>
        <v>30</v>
      </c>
      <c r="H41" s="31">
        <f t="shared" si="0"/>
        <v>2</v>
      </c>
      <c r="I41" s="18"/>
      <c r="J41" s="33"/>
      <c r="K41" s="17"/>
      <c r="L41" s="2"/>
      <c r="M41" s="31"/>
      <c r="N41" s="17"/>
      <c r="O41" s="33"/>
      <c r="P41" s="17"/>
      <c r="Q41" s="2"/>
      <c r="R41" s="31"/>
      <c r="S41" s="17">
        <v>30</v>
      </c>
      <c r="T41" s="33">
        <v>2</v>
      </c>
      <c r="U41" s="17"/>
      <c r="V41" s="2"/>
      <c r="W41" s="31"/>
      <c r="X41" s="17"/>
      <c r="Y41" s="33"/>
      <c r="Z41" s="17"/>
      <c r="AA41" s="22"/>
      <c r="AB41" s="32"/>
      <c r="AC41" s="87"/>
      <c r="AD41" s="86"/>
      <c r="AE41" s="87"/>
      <c r="AF41" s="96"/>
      <c r="AG41" s="86"/>
      <c r="AH41" s="87"/>
      <c r="AI41" s="86"/>
      <c r="AJ41" s="87"/>
      <c r="AK41" s="96"/>
      <c r="AL41" s="97"/>
      <c r="AM41" s="94"/>
    </row>
    <row r="42" spans="1:39" x14ac:dyDescent="0.25">
      <c r="A42" s="8" t="s">
        <v>132</v>
      </c>
      <c r="B42" s="158" t="s">
        <v>41</v>
      </c>
      <c r="C42" s="1" t="s">
        <v>58</v>
      </c>
      <c r="D42" s="9">
        <f t="shared" si="1"/>
        <v>0</v>
      </c>
      <c r="E42" s="10">
        <f t="shared" si="2"/>
        <v>15</v>
      </c>
      <c r="F42" s="10">
        <f t="shared" si="3"/>
        <v>0</v>
      </c>
      <c r="G42" s="10">
        <f t="shared" si="4"/>
        <v>15</v>
      </c>
      <c r="H42" s="31">
        <f t="shared" ref="H42:H59" si="5">J42+M42+O42+R42+T42+W42+Y42+AB42+AD42+AG42+AI42+AL42</f>
        <v>2</v>
      </c>
      <c r="I42" s="18"/>
      <c r="J42" s="33"/>
      <c r="K42" s="17"/>
      <c r="L42" s="2"/>
      <c r="M42" s="31"/>
      <c r="N42" s="17"/>
      <c r="O42" s="33"/>
      <c r="P42" s="17"/>
      <c r="Q42" s="2"/>
      <c r="R42" s="31"/>
      <c r="S42" s="17"/>
      <c r="T42" s="33"/>
      <c r="U42" s="17"/>
      <c r="V42" s="2"/>
      <c r="W42" s="31"/>
      <c r="X42" s="17"/>
      <c r="Y42" s="33"/>
      <c r="Z42" s="17">
        <v>15</v>
      </c>
      <c r="AA42" s="22"/>
      <c r="AB42" s="32">
        <v>2</v>
      </c>
      <c r="AC42" s="87"/>
      <c r="AD42" s="86"/>
      <c r="AE42" s="87"/>
      <c r="AF42" s="96"/>
      <c r="AG42" s="86"/>
      <c r="AH42" s="87"/>
      <c r="AI42" s="86"/>
      <c r="AJ42" s="87"/>
      <c r="AK42" s="96"/>
      <c r="AL42" s="97"/>
      <c r="AM42" s="94"/>
    </row>
    <row r="43" spans="1:39" x14ac:dyDescent="0.25">
      <c r="A43" s="8" t="s">
        <v>133</v>
      </c>
      <c r="B43" s="158" t="s">
        <v>42</v>
      </c>
      <c r="C43" s="1" t="s">
        <v>58</v>
      </c>
      <c r="D43" s="9">
        <f t="shared" si="1"/>
        <v>15</v>
      </c>
      <c r="E43" s="10">
        <f t="shared" si="2"/>
        <v>0</v>
      </c>
      <c r="F43" s="10">
        <f t="shared" si="3"/>
        <v>0</v>
      </c>
      <c r="G43" s="10">
        <f t="shared" si="4"/>
        <v>15</v>
      </c>
      <c r="H43" s="31">
        <f t="shared" si="5"/>
        <v>2</v>
      </c>
      <c r="I43" s="18"/>
      <c r="J43" s="33"/>
      <c r="K43" s="17"/>
      <c r="L43" s="2"/>
      <c r="M43" s="31"/>
      <c r="N43" s="17"/>
      <c r="O43" s="33"/>
      <c r="P43" s="17"/>
      <c r="Q43" s="2"/>
      <c r="R43" s="31"/>
      <c r="S43" s="17"/>
      <c r="T43" s="33"/>
      <c r="U43" s="17"/>
      <c r="V43" s="2"/>
      <c r="W43" s="31"/>
      <c r="X43" s="17">
        <v>15</v>
      </c>
      <c r="Y43" s="33">
        <v>2</v>
      </c>
      <c r="Z43" s="17"/>
      <c r="AA43" s="22"/>
      <c r="AB43" s="32"/>
      <c r="AC43" s="87"/>
      <c r="AD43" s="86"/>
      <c r="AE43" s="87"/>
      <c r="AF43" s="96"/>
      <c r="AG43" s="86"/>
      <c r="AH43" s="87"/>
      <c r="AI43" s="86"/>
      <c r="AJ43" s="87"/>
      <c r="AK43" s="96"/>
      <c r="AL43" s="97"/>
      <c r="AM43" s="94"/>
    </row>
    <row r="44" spans="1:39" x14ac:dyDescent="0.25">
      <c r="A44" s="8">
        <v>20</v>
      </c>
      <c r="B44" s="158" t="s">
        <v>77</v>
      </c>
      <c r="C44" s="1" t="s">
        <v>58</v>
      </c>
      <c r="D44" s="9">
        <f t="shared" si="1"/>
        <v>0</v>
      </c>
      <c r="E44" s="10">
        <f t="shared" si="2"/>
        <v>30</v>
      </c>
      <c r="F44" s="10">
        <f t="shared" si="3"/>
        <v>0</v>
      </c>
      <c r="G44" s="10">
        <f t="shared" si="4"/>
        <v>30</v>
      </c>
      <c r="H44" s="31">
        <f t="shared" si="5"/>
        <v>4</v>
      </c>
      <c r="I44" s="18"/>
      <c r="J44" s="33"/>
      <c r="K44" s="17"/>
      <c r="L44" s="2"/>
      <c r="M44" s="31"/>
      <c r="N44" s="17"/>
      <c r="O44" s="33"/>
      <c r="P44" s="17">
        <v>30</v>
      </c>
      <c r="Q44" s="2"/>
      <c r="R44" s="31">
        <v>4</v>
      </c>
      <c r="S44" s="17"/>
      <c r="T44" s="33"/>
      <c r="U44" s="17"/>
      <c r="V44" s="2"/>
      <c r="W44" s="31"/>
      <c r="X44" s="17"/>
      <c r="Y44" s="33"/>
      <c r="Z44" s="17"/>
      <c r="AA44" s="22"/>
      <c r="AB44" s="32"/>
      <c r="AC44" s="87"/>
      <c r="AD44" s="86"/>
      <c r="AE44" s="87"/>
      <c r="AF44" s="96"/>
      <c r="AG44" s="86"/>
      <c r="AH44" s="87"/>
      <c r="AI44" s="86"/>
      <c r="AJ44" s="18"/>
      <c r="AK44" s="96"/>
      <c r="AL44" s="31"/>
      <c r="AM44" s="94"/>
    </row>
    <row r="45" spans="1:39" s="94" customFormat="1" x14ac:dyDescent="0.25">
      <c r="A45" s="8" t="s">
        <v>134</v>
      </c>
      <c r="B45" s="158" t="s">
        <v>74</v>
      </c>
      <c r="C45" s="1" t="s">
        <v>58</v>
      </c>
      <c r="D45" s="9">
        <f t="shared" si="1"/>
        <v>0</v>
      </c>
      <c r="E45" s="10">
        <f t="shared" si="2"/>
        <v>30</v>
      </c>
      <c r="F45" s="10">
        <f t="shared" si="3"/>
        <v>0</v>
      </c>
      <c r="G45" s="10">
        <f t="shared" si="4"/>
        <v>30</v>
      </c>
      <c r="H45" s="31">
        <f t="shared" si="5"/>
        <v>3</v>
      </c>
      <c r="I45" s="90"/>
      <c r="J45" s="91"/>
      <c r="K45" s="92"/>
      <c r="L45" s="93"/>
      <c r="M45" s="89"/>
      <c r="N45" s="92"/>
      <c r="O45" s="91"/>
      <c r="P45" s="92"/>
      <c r="Q45" s="93"/>
      <c r="R45" s="89"/>
      <c r="S45" s="17"/>
      <c r="T45" s="33"/>
      <c r="U45" s="17">
        <v>30</v>
      </c>
      <c r="V45" s="2"/>
      <c r="W45" s="31">
        <v>3</v>
      </c>
      <c r="X45" s="17"/>
      <c r="Y45" s="33"/>
      <c r="Z45" s="17"/>
      <c r="AA45" s="22"/>
      <c r="AB45" s="32"/>
      <c r="AC45" s="87"/>
      <c r="AD45" s="86"/>
      <c r="AE45" s="87"/>
      <c r="AF45" s="96"/>
      <c r="AG45" s="86"/>
      <c r="AH45" s="87"/>
      <c r="AI45" s="86"/>
      <c r="AJ45" s="87"/>
      <c r="AK45" s="96"/>
      <c r="AL45" s="88"/>
    </row>
    <row r="46" spans="1:39" s="94" customFormat="1" x14ac:dyDescent="0.25">
      <c r="A46" s="8" t="s">
        <v>135</v>
      </c>
      <c r="B46" s="158" t="s">
        <v>78</v>
      </c>
      <c r="C46" s="1" t="s">
        <v>58</v>
      </c>
      <c r="D46" s="9">
        <f t="shared" si="1"/>
        <v>0</v>
      </c>
      <c r="E46" s="10">
        <f t="shared" si="2"/>
        <v>15</v>
      </c>
      <c r="F46" s="10">
        <f t="shared" si="3"/>
        <v>0</v>
      </c>
      <c r="G46" s="10">
        <f t="shared" si="4"/>
        <v>15</v>
      </c>
      <c r="H46" s="31">
        <f t="shared" si="5"/>
        <v>2</v>
      </c>
      <c r="I46" s="90"/>
      <c r="J46" s="91"/>
      <c r="K46" s="92"/>
      <c r="L46" s="93"/>
      <c r="M46" s="89"/>
      <c r="N46" s="92"/>
      <c r="O46" s="91"/>
      <c r="P46" s="92"/>
      <c r="Q46" s="93"/>
      <c r="R46" s="89"/>
      <c r="S46" s="17"/>
      <c r="T46" s="33"/>
      <c r="U46" s="17">
        <v>15</v>
      </c>
      <c r="V46" s="2"/>
      <c r="W46" s="31">
        <v>2</v>
      </c>
      <c r="X46" s="17"/>
      <c r="Y46" s="33"/>
      <c r="Z46" s="17"/>
      <c r="AA46" s="22"/>
      <c r="AB46" s="32"/>
      <c r="AC46" s="87"/>
      <c r="AD46" s="86"/>
      <c r="AE46" s="87"/>
      <c r="AF46" s="96"/>
      <c r="AG46" s="86"/>
      <c r="AH46" s="87"/>
      <c r="AI46" s="86"/>
      <c r="AJ46" s="87"/>
      <c r="AK46" s="96"/>
      <c r="AL46" s="88"/>
    </row>
    <row r="47" spans="1:39" s="94" customFormat="1" x14ac:dyDescent="0.25">
      <c r="A47" s="8" t="s">
        <v>136</v>
      </c>
      <c r="B47" s="158" t="s">
        <v>79</v>
      </c>
      <c r="C47" s="1">
        <v>3</v>
      </c>
      <c r="D47" s="9">
        <f t="shared" ref="D47" si="6">I47+N47+S47+X47+AC47+AH47</f>
        <v>15</v>
      </c>
      <c r="E47" s="10">
        <f t="shared" ref="E47" si="7">K47+P47+U47+Z47+AE47+AJ47</f>
        <v>0</v>
      </c>
      <c r="F47" s="10">
        <f t="shared" ref="F47" si="8">SUM(L47,Q47,V47,AA47)</f>
        <v>0</v>
      </c>
      <c r="G47" s="10">
        <f t="shared" ref="G47" si="9">I47+K47+L47+N47+P47+Q47+S47+U47+V47+X47+Z47+AA47+AC47+AE47+AF47+AH47+AJ47+AK47</f>
        <v>15</v>
      </c>
      <c r="H47" s="31">
        <f t="shared" ref="H47" si="10">J47+M47+O47+R47+T47+W47+Y47+AB47+AD47+AG47+AI47+AL47</f>
        <v>2</v>
      </c>
      <c r="I47" s="90"/>
      <c r="J47" s="91"/>
      <c r="K47" s="92"/>
      <c r="L47" s="93"/>
      <c r="M47" s="89"/>
      <c r="N47" s="92"/>
      <c r="O47" s="91"/>
      <c r="P47" s="92"/>
      <c r="Q47" s="93"/>
      <c r="R47" s="89"/>
      <c r="S47" s="17">
        <v>15</v>
      </c>
      <c r="T47" s="33">
        <v>2</v>
      </c>
      <c r="U47" s="17"/>
      <c r="V47" s="2"/>
      <c r="W47" s="31"/>
      <c r="X47" s="17"/>
      <c r="Y47" s="33"/>
      <c r="Z47" s="17"/>
      <c r="AA47" s="22"/>
      <c r="AB47" s="32"/>
      <c r="AC47" s="87"/>
      <c r="AD47" s="86"/>
      <c r="AE47" s="87"/>
      <c r="AF47" s="96"/>
      <c r="AG47" s="86"/>
      <c r="AH47" s="87"/>
      <c r="AI47" s="86"/>
      <c r="AJ47" s="87"/>
      <c r="AK47" s="96"/>
      <c r="AL47" s="88"/>
    </row>
    <row r="48" spans="1:39" s="94" customFormat="1" x14ac:dyDescent="0.25">
      <c r="A48" s="8">
        <v>23</v>
      </c>
      <c r="B48" s="158" t="s">
        <v>71</v>
      </c>
      <c r="C48" s="1"/>
      <c r="D48" s="9">
        <f t="shared" si="1"/>
        <v>30</v>
      </c>
      <c r="E48" s="10">
        <f t="shared" si="2"/>
        <v>0</v>
      </c>
      <c r="F48" s="10">
        <f t="shared" si="3"/>
        <v>0</v>
      </c>
      <c r="G48" s="10">
        <f t="shared" si="4"/>
        <v>30</v>
      </c>
      <c r="H48" s="31">
        <f t="shared" si="5"/>
        <v>3</v>
      </c>
      <c r="I48" s="90"/>
      <c r="J48" s="91"/>
      <c r="K48" s="92"/>
      <c r="L48" s="93"/>
      <c r="M48" s="89"/>
      <c r="N48" s="92"/>
      <c r="O48" s="91"/>
      <c r="P48" s="92"/>
      <c r="Q48" s="93"/>
      <c r="R48" s="89"/>
      <c r="S48" s="17">
        <v>30</v>
      </c>
      <c r="T48" s="33">
        <v>3</v>
      </c>
      <c r="U48" s="17"/>
      <c r="V48" s="2"/>
      <c r="W48" s="31"/>
      <c r="X48" s="17"/>
      <c r="Y48" s="33"/>
      <c r="Z48" s="17"/>
      <c r="AA48" s="2"/>
      <c r="AB48" s="31"/>
      <c r="AC48" s="87"/>
      <c r="AD48" s="86"/>
      <c r="AE48" s="87"/>
      <c r="AF48" s="96"/>
      <c r="AG48" s="86"/>
      <c r="AH48" s="87"/>
      <c r="AI48" s="86"/>
      <c r="AJ48" s="87"/>
      <c r="AK48" s="96"/>
      <c r="AL48" s="88"/>
    </row>
    <row r="49" spans="1:38" s="94" customFormat="1" x14ac:dyDescent="0.25">
      <c r="A49" s="8" t="s">
        <v>139</v>
      </c>
      <c r="B49" s="158" t="s">
        <v>80</v>
      </c>
      <c r="C49" s="1" t="s">
        <v>58</v>
      </c>
      <c r="D49" s="9">
        <f t="shared" si="1"/>
        <v>0</v>
      </c>
      <c r="E49" s="10">
        <f t="shared" si="2"/>
        <v>15</v>
      </c>
      <c r="F49" s="10">
        <f t="shared" si="3"/>
        <v>0</v>
      </c>
      <c r="G49" s="10">
        <f t="shared" si="4"/>
        <v>15</v>
      </c>
      <c r="H49" s="31">
        <f t="shared" si="5"/>
        <v>2</v>
      </c>
      <c r="I49" s="90"/>
      <c r="J49" s="91"/>
      <c r="K49" s="92"/>
      <c r="L49" s="93"/>
      <c r="M49" s="89"/>
      <c r="N49" s="92"/>
      <c r="O49" s="91"/>
      <c r="P49" s="92"/>
      <c r="Q49" s="93"/>
      <c r="R49" s="89"/>
      <c r="S49" s="17"/>
      <c r="T49" s="33"/>
      <c r="U49" s="17"/>
      <c r="V49" s="2"/>
      <c r="W49" s="31"/>
      <c r="X49" s="17"/>
      <c r="Y49" s="33"/>
      <c r="Z49" s="17">
        <v>15</v>
      </c>
      <c r="AA49" s="2"/>
      <c r="AB49" s="31">
        <v>2</v>
      </c>
      <c r="AC49" s="87"/>
      <c r="AD49" s="86"/>
      <c r="AE49" s="87"/>
      <c r="AF49" s="96"/>
      <c r="AG49" s="86"/>
      <c r="AH49" s="87"/>
      <c r="AI49" s="86"/>
      <c r="AJ49" s="87"/>
      <c r="AK49" s="96"/>
      <c r="AL49" s="88"/>
    </row>
    <row r="50" spans="1:38" s="94" customFormat="1" x14ac:dyDescent="0.25">
      <c r="A50" s="8" t="s">
        <v>140</v>
      </c>
      <c r="B50" s="158" t="s">
        <v>89</v>
      </c>
      <c r="C50" s="1" t="s">
        <v>58</v>
      </c>
      <c r="D50" s="9">
        <f t="shared" ref="D50" si="11">I50+N50+S50+X50+AC50+AH50</f>
        <v>15</v>
      </c>
      <c r="E50" s="10">
        <f t="shared" ref="E50" si="12">K50+P50+U50+Z50+AE50+AJ50</f>
        <v>0</v>
      </c>
      <c r="F50" s="10">
        <f t="shared" ref="F50" si="13">SUM(L50,Q50,V50,AA50)</f>
        <v>0</v>
      </c>
      <c r="G50" s="10">
        <f t="shared" ref="G50" si="14">I50+K50+L50+N50+P50+Q50+S50+U50+V50+X50+Z50+AA50+AC50+AE50+AF50+AH50+AJ50+AK50</f>
        <v>15</v>
      </c>
      <c r="H50" s="31">
        <f t="shared" ref="H50" si="15">J50+M50+O50+R50+T50+W50+Y50+AB50+AD50+AG50+AI50+AL50</f>
        <v>2</v>
      </c>
      <c r="I50" s="90"/>
      <c r="J50" s="91"/>
      <c r="K50" s="92"/>
      <c r="L50" s="93"/>
      <c r="M50" s="89"/>
      <c r="N50" s="92"/>
      <c r="O50" s="91"/>
      <c r="P50" s="92"/>
      <c r="Q50" s="93"/>
      <c r="R50" s="89"/>
      <c r="S50" s="17"/>
      <c r="T50" s="33"/>
      <c r="U50" s="17"/>
      <c r="V50" s="2"/>
      <c r="W50" s="31"/>
      <c r="X50" s="17">
        <v>15</v>
      </c>
      <c r="Y50" s="33">
        <v>2</v>
      </c>
      <c r="Z50" s="17"/>
      <c r="AA50" s="22"/>
      <c r="AB50" s="32"/>
      <c r="AC50" s="87"/>
      <c r="AD50" s="86"/>
      <c r="AE50" s="87"/>
      <c r="AF50" s="96"/>
      <c r="AG50" s="86"/>
      <c r="AH50" s="87"/>
      <c r="AI50" s="86"/>
      <c r="AJ50" s="87"/>
      <c r="AK50" s="96"/>
      <c r="AL50" s="88"/>
    </row>
    <row r="51" spans="1:38" s="94" customFormat="1" x14ac:dyDescent="0.25">
      <c r="A51" s="8" t="s">
        <v>141</v>
      </c>
      <c r="B51" s="158" t="s">
        <v>81</v>
      </c>
      <c r="C51" s="1" t="s">
        <v>58</v>
      </c>
      <c r="D51" s="9">
        <f t="shared" si="1"/>
        <v>0</v>
      </c>
      <c r="E51" s="10">
        <f t="shared" si="2"/>
        <v>15</v>
      </c>
      <c r="F51" s="10">
        <f t="shared" si="3"/>
        <v>0</v>
      </c>
      <c r="G51" s="10">
        <f t="shared" si="4"/>
        <v>15</v>
      </c>
      <c r="H51" s="31">
        <f t="shared" si="5"/>
        <v>2</v>
      </c>
      <c r="I51" s="90"/>
      <c r="J51" s="91"/>
      <c r="K51" s="92"/>
      <c r="L51" s="93"/>
      <c r="M51" s="89"/>
      <c r="N51" s="92"/>
      <c r="O51" s="91"/>
      <c r="P51" s="92"/>
      <c r="Q51" s="93"/>
      <c r="R51" s="89"/>
      <c r="S51" s="17"/>
      <c r="T51" s="33"/>
      <c r="U51" s="17"/>
      <c r="V51" s="2"/>
      <c r="W51" s="31"/>
      <c r="X51" s="17"/>
      <c r="Y51" s="33"/>
      <c r="Z51" s="17">
        <v>15</v>
      </c>
      <c r="AA51" s="2"/>
      <c r="AB51" s="31">
        <v>2</v>
      </c>
      <c r="AC51" s="87"/>
      <c r="AD51" s="86"/>
      <c r="AE51" s="87"/>
      <c r="AF51" s="96"/>
      <c r="AG51" s="86"/>
      <c r="AH51" s="87"/>
      <c r="AI51" s="86"/>
      <c r="AJ51" s="87"/>
      <c r="AK51" s="96"/>
      <c r="AL51" s="88"/>
    </row>
    <row r="52" spans="1:38" s="94" customFormat="1" x14ac:dyDescent="0.25">
      <c r="A52" s="8" t="s">
        <v>142</v>
      </c>
      <c r="B52" s="158" t="s">
        <v>90</v>
      </c>
      <c r="C52" s="1" t="s">
        <v>58</v>
      </c>
      <c r="D52" s="9">
        <f t="shared" ref="D52" si="16">I52+N52+S52+X52+AC52+AH52</f>
        <v>15</v>
      </c>
      <c r="E52" s="10">
        <f t="shared" ref="E52" si="17">K52+P52+U52+Z52+AE52+AJ52</f>
        <v>0</v>
      </c>
      <c r="F52" s="10">
        <f t="shared" ref="F52" si="18">SUM(L52,Q52,V52,AA52)</f>
        <v>0</v>
      </c>
      <c r="G52" s="10">
        <f t="shared" ref="G52" si="19">I52+K52+L52+N52+P52+Q52+S52+U52+V52+X52+Z52+AA52+AC52+AE52+AF52+AH52+AJ52+AK52</f>
        <v>15</v>
      </c>
      <c r="H52" s="31">
        <f t="shared" ref="H52" si="20">J52+M52+O52+R52+T52+W52+Y52+AB52+AD52+AG52+AI52+AL52</f>
        <v>2</v>
      </c>
      <c r="I52" s="90"/>
      <c r="J52" s="91"/>
      <c r="K52" s="92"/>
      <c r="L52" s="93"/>
      <c r="M52" s="89"/>
      <c r="N52" s="92"/>
      <c r="O52" s="91"/>
      <c r="P52" s="92"/>
      <c r="Q52" s="93"/>
      <c r="R52" s="89"/>
      <c r="S52" s="17"/>
      <c r="T52" s="33"/>
      <c r="U52" s="17"/>
      <c r="V52" s="2"/>
      <c r="W52" s="31"/>
      <c r="X52" s="17">
        <v>15</v>
      </c>
      <c r="Y52" s="33">
        <v>2</v>
      </c>
      <c r="Z52" s="17"/>
      <c r="AA52" s="22"/>
      <c r="AB52" s="32"/>
      <c r="AC52" s="87"/>
      <c r="AD52" s="86"/>
      <c r="AE52" s="87"/>
      <c r="AF52" s="96"/>
      <c r="AG52" s="86"/>
      <c r="AH52" s="87"/>
      <c r="AI52" s="86"/>
      <c r="AJ52" s="87"/>
      <c r="AK52" s="96"/>
      <c r="AL52" s="88"/>
    </row>
    <row r="53" spans="1:38" s="94" customFormat="1" x14ac:dyDescent="0.25">
      <c r="A53" s="8" t="s">
        <v>137</v>
      </c>
      <c r="B53" s="158" t="s">
        <v>82</v>
      </c>
      <c r="C53" s="1" t="s">
        <v>58</v>
      </c>
      <c r="D53" s="9">
        <f t="shared" si="1"/>
        <v>0</v>
      </c>
      <c r="E53" s="10">
        <f t="shared" si="2"/>
        <v>15</v>
      </c>
      <c r="F53" s="10">
        <f t="shared" si="3"/>
        <v>0</v>
      </c>
      <c r="G53" s="10">
        <f t="shared" si="4"/>
        <v>15</v>
      </c>
      <c r="H53" s="31">
        <f t="shared" si="5"/>
        <v>2</v>
      </c>
      <c r="I53" s="90"/>
      <c r="J53" s="91"/>
      <c r="K53" s="92"/>
      <c r="L53" s="93"/>
      <c r="M53" s="89"/>
      <c r="N53" s="92"/>
      <c r="O53" s="91"/>
      <c r="P53" s="92"/>
      <c r="Q53" s="93"/>
      <c r="R53" s="89"/>
      <c r="S53" s="17"/>
      <c r="T53" s="33"/>
      <c r="U53" s="17"/>
      <c r="V53" s="2"/>
      <c r="W53" s="31"/>
      <c r="X53" s="17"/>
      <c r="Y53" s="33"/>
      <c r="Z53" s="17">
        <v>15</v>
      </c>
      <c r="AA53" s="2"/>
      <c r="AB53" s="31">
        <v>2</v>
      </c>
      <c r="AC53" s="87"/>
      <c r="AD53" s="86"/>
      <c r="AE53" s="87"/>
      <c r="AF53" s="96"/>
      <c r="AG53" s="86"/>
      <c r="AH53" s="87"/>
      <c r="AI53" s="86"/>
      <c r="AJ53" s="87"/>
      <c r="AK53" s="96"/>
      <c r="AL53" s="88"/>
    </row>
    <row r="54" spans="1:38" s="94" customFormat="1" x14ac:dyDescent="0.25">
      <c r="A54" s="8" t="s">
        <v>138</v>
      </c>
      <c r="B54" s="158" t="s">
        <v>91</v>
      </c>
      <c r="C54" s="1" t="s">
        <v>58</v>
      </c>
      <c r="D54" s="9">
        <f t="shared" ref="D54" si="21">I54+N54+S54+X54+AC54+AH54</f>
        <v>15</v>
      </c>
      <c r="E54" s="10">
        <f t="shared" ref="E54" si="22">K54+P54+U54+Z54+AE54+AJ54</f>
        <v>0</v>
      </c>
      <c r="F54" s="10">
        <f t="shared" ref="F54" si="23">SUM(L54,Q54,V54,AA54)</f>
        <v>0</v>
      </c>
      <c r="G54" s="10">
        <f t="shared" ref="G54" si="24">I54+K54+L54+N54+P54+Q54+S54+U54+V54+X54+Z54+AA54+AC54+AE54+AF54+AH54+AJ54+AK54</f>
        <v>15</v>
      </c>
      <c r="H54" s="31">
        <f t="shared" ref="H54" si="25">J54+M54+O54+R54+T54+W54+Y54+AB54+AD54+AG54+AI54+AL54</f>
        <v>2</v>
      </c>
      <c r="I54" s="90"/>
      <c r="J54" s="91"/>
      <c r="K54" s="92"/>
      <c r="L54" s="93"/>
      <c r="M54" s="89"/>
      <c r="N54" s="92"/>
      <c r="O54" s="91"/>
      <c r="P54" s="92"/>
      <c r="Q54" s="93"/>
      <c r="R54" s="89"/>
      <c r="S54" s="17"/>
      <c r="T54" s="33"/>
      <c r="U54" s="17"/>
      <c r="V54" s="2"/>
      <c r="W54" s="31"/>
      <c r="X54" s="17">
        <v>15</v>
      </c>
      <c r="Y54" s="33">
        <v>2</v>
      </c>
      <c r="Z54" s="17"/>
      <c r="AA54" s="22"/>
      <c r="AB54" s="32"/>
      <c r="AC54" s="87"/>
      <c r="AD54" s="86"/>
      <c r="AE54" s="87"/>
      <c r="AF54" s="96"/>
      <c r="AG54" s="86"/>
      <c r="AH54" s="87"/>
      <c r="AI54" s="86"/>
      <c r="AJ54" s="87"/>
      <c r="AK54" s="96"/>
      <c r="AL54" s="88"/>
    </row>
    <row r="55" spans="1:38" s="94" customFormat="1" x14ac:dyDescent="0.25">
      <c r="A55" s="8">
        <v>27</v>
      </c>
      <c r="B55" s="158" t="s">
        <v>104</v>
      </c>
      <c r="C55" s="1">
        <v>4</v>
      </c>
      <c r="D55" s="9">
        <f t="shared" si="1"/>
        <v>30</v>
      </c>
      <c r="E55" s="10">
        <f t="shared" si="2"/>
        <v>0</v>
      </c>
      <c r="F55" s="10">
        <f t="shared" si="3"/>
        <v>0</v>
      </c>
      <c r="G55" s="10">
        <f t="shared" si="4"/>
        <v>30</v>
      </c>
      <c r="H55" s="31">
        <f t="shared" si="5"/>
        <v>3</v>
      </c>
      <c r="I55" s="90"/>
      <c r="J55" s="91"/>
      <c r="K55" s="92"/>
      <c r="L55" s="93"/>
      <c r="M55" s="89"/>
      <c r="N55" s="92"/>
      <c r="O55" s="91"/>
      <c r="P55" s="92"/>
      <c r="Q55" s="93"/>
      <c r="R55" s="89"/>
      <c r="S55" s="17"/>
      <c r="T55" s="33"/>
      <c r="U55" s="17"/>
      <c r="V55" s="2"/>
      <c r="W55" s="31"/>
      <c r="X55" s="17">
        <v>30</v>
      </c>
      <c r="Y55" s="33">
        <v>3</v>
      </c>
      <c r="Z55" s="17"/>
      <c r="AA55" s="2"/>
      <c r="AB55" s="31"/>
      <c r="AC55" s="87"/>
      <c r="AD55" s="86"/>
      <c r="AE55" s="87"/>
      <c r="AF55" s="96"/>
      <c r="AG55" s="86"/>
      <c r="AH55" s="87"/>
      <c r="AI55" s="86"/>
      <c r="AJ55" s="87"/>
      <c r="AK55" s="96"/>
      <c r="AL55" s="88"/>
    </row>
    <row r="56" spans="1:38" s="94" customFormat="1" x14ac:dyDescent="0.25">
      <c r="A56" s="8" t="s">
        <v>143</v>
      </c>
      <c r="B56" s="158" t="s">
        <v>83</v>
      </c>
      <c r="C56" s="1" t="s">
        <v>58</v>
      </c>
      <c r="D56" s="9">
        <f t="shared" si="1"/>
        <v>0</v>
      </c>
      <c r="E56" s="10">
        <f t="shared" si="2"/>
        <v>15</v>
      </c>
      <c r="F56" s="10">
        <f t="shared" si="3"/>
        <v>0</v>
      </c>
      <c r="G56" s="10">
        <f t="shared" si="4"/>
        <v>15</v>
      </c>
      <c r="H56" s="31">
        <f t="shared" si="5"/>
        <v>1</v>
      </c>
      <c r="I56" s="90"/>
      <c r="J56" s="91"/>
      <c r="K56" s="92"/>
      <c r="L56" s="93"/>
      <c r="M56" s="89"/>
      <c r="N56" s="92"/>
      <c r="O56" s="91"/>
      <c r="P56" s="92"/>
      <c r="Q56" s="93"/>
      <c r="R56" s="89"/>
      <c r="S56" s="17"/>
      <c r="T56" s="33"/>
      <c r="U56" s="17">
        <v>15</v>
      </c>
      <c r="V56" s="22"/>
      <c r="W56" s="31">
        <v>1</v>
      </c>
      <c r="X56" s="17"/>
      <c r="Y56" s="33"/>
      <c r="Z56" s="17"/>
      <c r="AA56" s="22"/>
      <c r="AB56" s="32"/>
      <c r="AC56" s="87"/>
      <c r="AD56" s="86"/>
      <c r="AE56" s="87"/>
      <c r="AF56" s="96"/>
      <c r="AG56" s="86"/>
      <c r="AH56" s="87"/>
      <c r="AI56" s="86"/>
      <c r="AJ56" s="87"/>
      <c r="AK56" s="96"/>
      <c r="AL56" s="88"/>
    </row>
    <row r="57" spans="1:38" s="94" customFormat="1" x14ac:dyDescent="0.25">
      <c r="A57" s="8" t="s">
        <v>144</v>
      </c>
      <c r="B57" s="158" t="s">
        <v>92</v>
      </c>
      <c r="C57" s="1" t="s">
        <v>58</v>
      </c>
      <c r="D57" s="9">
        <f t="shared" ref="D57" si="26">I57+N57+S57+X57+AC57+AH57</f>
        <v>30</v>
      </c>
      <c r="E57" s="10">
        <f t="shared" ref="E57" si="27">K57+P57+U57+Z57+AE57+AJ57</f>
        <v>0</v>
      </c>
      <c r="F57" s="10">
        <f t="shared" ref="F57" si="28">SUM(L57,Q57,V57,AA57)</f>
        <v>0</v>
      </c>
      <c r="G57" s="10">
        <f t="shared" ref="G57" si="29">I57+K57+L57+N57+P57+Q57+S57+U57+V57+X57+Z57+AA57+AC57+AE57+AF57+AH57+AJ57+AK57</f>
        <v>30</v>
      </c>
      <c r="H57" s="31">
        <f t="shared" ref="H57" si="30">J57+M57+O57+R57+T57+W57+Y57+AB57+AD57+AG57+AI57+AL57</f>
        <v>2</v>
      </c>
      <c r="I57" s="90"/>
      <c r="J57" s="91"/>
      <c r="K57" s="92"/>
      <c r="L57" s="93"/>
      <c r="M57" s="89"/>
      <c r="N57" s="92"/>
      <c r="O57" s="91"/>
      <c r="P57" s="92"/>
      <c r="Q57" s="93"/>
      <c r="R57" s="89"/>
      <c r="S57" s="17">
        <v>30</v>
      </c>
      <c r="T57" s="33">
        <v>2</v>
      </c>
      <c r="U57" s="17"/>
      <c r="V57" s="2"/>
      <c r="W57" s="31"/>
      <c r="X57" s="17"/>
      <c r="Y57" s="33"/>
      <c r="Z57" s="17"/>
      <c r="AA57" s="22"/>
      <c r="AB57" s="32"/>
      <c r="AC57" s="87"/>
      <c r="AD57" s="86"/>
      <c r="AE57" s="87"/>
      <c r="AF57" s="96"/>
      <c r="AG57" s="86"/>
      <c r="AH57" s="87"/>
      <c r="AI57" s="86"/>
      <c r="AJ57" s="87"/>
      <c r="AK57" s="96"/>
      <c r="AL57" s="88"/>
    </row>
    <row r="58" spans="1:38" s="94" customFormat="1" x14ac:dyDescent="0.25">
      <c r="A58" s="8">
        <v>29</v>
      </c>
      <c r="B58" s="158" t="s">
        <v>98</v>
      </c>
      <c r="C58" s="1" t="s">
        <v>58</v>
      </c>
      <c r="D58" s="9">
        <f t="shared" si="1"/>
        <v>0</v>
      </c>
      <c r="E58" s="10">
        <f t="shared" si="2"/>
        <v>30</v>
      </c>
      <c r="F58" s="10">
        <f t="shared" si="3"/>
        <v>0</v>
      </c>
      <c r="G58" s="10">
        <f t="shared" si="4"/>
        <v>30</v>
      </c>
      <c r="H58" s="31">
        <f t="shared" si="5"/>
        <v>3</v>
      </c>
      <c r="I58" s="90"/>
      <c r="J58" s="91"/>
      <c r="K58" s="92"/>
      <c r="L58" s="93"/>
      <c r="M58" s="89"/>
      <c r="N58" s="92"/>
      <c r="O58" s="91"/>
      <c r="P58" s="92"/>
      <c r="Q58" s="93"/>
      <c r="R58" s="89"/>
      <c r="S58" s="17"/>
      <c r="T58" s="33"/>
      <c r="U58" s="17"/>
      <c r="V58" s="2"/>
      <c r="W58" s="31"/>
      <c r="X58" s="17"/>
      <c r="Y58" s="33"/>
      <c r="Z58" s="17"/>
      <c r="AA58" s="22"/>
      <c r="AB58" s="32"/>
      <c r="AC58" s="87"/>
      <c r="AD58" s="86"/>
      <c r="AE58" s="87">
        <v>30</v>
      </c>
      <c r="AF58" s="22"/>
      <c r="AG58" s="86">
        <v>3</v>
      </c>
      <c r="AH58" s="87"/>
      <c r="AI58" s="86"/>
      <c r="AJ58" s="87"/>
      <c r="AK58" s="96"/>
      <c r="AL58" s="88"/>
    </row>
    <row r="59" spans="1:38" s="94" customFormat="1" x14ac:dyDescent="0.25">
      <c r="A59" s="8" t="s">
        <v>145</v>
      </c>
      <c r="B59" s="158" t="s">
        <v>84</v>
      </c>
      <c r="C59" s="1" t="s">
        <v>58</v>
      </c>
      <c r="D59" s="9">
        <f t="shared" si="1"/>
        <v>0</v>
      </c>
      <c r="E59" s="10">
        <f t="shared" si="2"/>
        <v>15</v>
      </c>
      <c r="F59" s="10">
        <f t="shared" si="3"/>
        <v>0</v>
      </c>
      <c r="G59" s="10">
        <f t="shared" si="4"/>
        <v>15</v>
      </c>
      <c r="H59" s="31">
        <f t="shared" si="5"/>
        <v>2</v>
      </c>
      <c r="I59" s="90"/>
      <c r="J59" s="91"/>
      <c r="K59" s="92"/>
      <c r="L59" s="93"/>
      <c r="M59" s="89"/>
      <c r="N59" s="92"/>
      <c r="O59" s="91"/>
      <c r="P59" s="92"/>
      <c r="Q59" s="93"/>
      <c r="R59" s="89"/>
      <c r="S59" s="17"/>
      <c r="T59" s="33"/>
      <c r="U59" s="17"/>
      <c r="V59" s="2"/>
      <c r="W59" s="31"/>
      <c r="X59" s="17"/>
      <c r="Y59" s="33"/>
      <c r="Z59" s="17"/>
      <c r="AA59" s="22"/>
      <c r="AB59" s="32"/>
      <c r="AC59" s="87"/>
      <c r="AD59" s="86"/>
      <c r="AE59" s="87">
        <v>15</v>
      </c>
      <c r="AF59" s="96"/>
      <c r="AG59" s="86">
        <v>2</v>
      </c>
      <c r="AH59" s="87"/>
      <c r="AI59" s="86"/>
      <c r="AJ59" s="87"/>
      <c r="AK59" s="96"/>
      <c r="AL59" s="88"/>
    </row>
    <row r="60" spans="1:38" s="94" customFormat="1" x14ac:dyDescent="0.25">
      <c r="A60" s="8" t="s">
        <v>146</v>
      </c>
      <c r="B60" s="158" t="s">
        <v>93</v>
      </c>
      <c r="C60" s="1">
        <v>5</v>
      </c>
      <c r="D60" s="9">
        <f t="shared" ref="D60" si="31">I60+N60+S60+X60+AC60+AH60</f>
        <v>15</v>
      </c>
      <c r="E60" s="10">
        <f t="shared" ref="E60" si="32">K60+P60+U60+Z60+AE60+AJ60</f>
        <v>0</v>
      </c>
      <c r="F60" s="10">
        <f t="shared" ref="F60" si="33">SUM(L60,Q60,V60,AA60)</f>
        <v>0</v>
      </c>
      <c r="G60" s="10">
        <f t="shared" ref="G60" si="34">I60+K60+L60+N60+P60+Q60+S60+U60+V60+X60+Z60+AA60+AC60+AE60+AF60+AH60+AJ60+AK60</f>
        <v>15</v>
      </c>
      <c r="H60" s="31">
        <f t="shared" ref="H60" si="35">J60+M60+O60+R60+T60+W60+Y60+AB60+AD60+AG60+AI60+AL60</f>
        <v>1</v>
      </c>
      <c r="I60" s="90"/>
      <c r="J60" s="91"/>
      <c r="K60" s="92"/>
      <c r="L60" s="93"/>
      <c r="M60" s="89"/>
      <c r="N60" s="92"/>
      <c r="O60" s="91"/>
      <c r="P60" s="92"/>
      <c r="Q60" s="93"/>
      <c r="R60" s="89"/>
      <c r="S60" s="17"/>
      <c r="T60" s="33"/>
      <c r="U60" s="17"/>
      <c r="V60" s="2"/>
      <c r="W60" s="31"/>
      <c r="X60" s="17"/>
      <c r="Y60" s="33"/>
      <c r="Z60" s="17"/>
      <c r="AA60" s="22"/>
      <c r="AB60" s="32"/>
      <c r="AC60" s="87">
        <v>15</v>
      </c>
      <c r="AD60" s="86">
        <v>1</v>
      </c>
      <c r="AE60" s="87"/>
      <c r="AF60" s="96"/>
      <c r="AG60" s="86"/>
      <c r="AH60" s="87"/>
      <c r="AI60" s="86"/>
      <c r="AJ60" s="87"/>
      <c r="AK60" s="96"/>
      <c r="AL60" s="88"/>
    </row>
    <row r="61" spans="1:38" s="94" customFormat="1" x14ac:dyDescent="0.25">
      <c r="A61" s="8">
        <v>31</v>
      </c>
      <c r="B61" s="158" t="s">
        <v>99</v>
      </c>
      <c r="C61" s="1" t="s">
        <v>58</v>
      </c>
      <c r="D61" s="9">
        <f t="shared" ref="D61:D71" si="36">I61+N61+S61+X61+AC61+AH61</f>
        <v>0</v>
      </c>
      <c r="E61" s="10">
        <f t="shared" ref="E61:E71" si="37">K61+P61+U61+Z61+AE61+AJ61</f>
        <v>30</v>
      </c>
      <c r="F61" s="10">
        <f t="shared" ref="F61:F71" si="38">SUM(L61,Q61,V61,AA61)</f>
        <v>0</v>
      </c>
      <c r="G61" s="10">
        <f t="shared" ref="G61:G71" si="39">I61+K61+L61+N61+P61+Q61+S61+U61+V61+X61+Z61+AA61+AC61+AE61+AF61+AH61+AJ61+AK61</f>
        <v>30</v>
      </c>
      <c r="H61" s="31">
        <f t="shared" ref="H61:H71" si="40">J61+M61+O61+R61+T61+W61+Y61+AB61+AD61+AG61+AI61+AL61</f>
        <v>4</v>
      </c>
      <c r="I61" s="90"/>
      <c r="J61" s="91"/>
      <c r="K61" s="92"/>
      <c r="L61" s="93"/>
      <c r="M61" s="89"/>
      <c r="N61" s="92"/>
      <c r="O61" s="91"/>
      <c r="P61" s="92"/>
      <c r="Q61" s="93"/>
      <c r="R61" s="89"/>
      <c r="S61" s="17"/>
      <c r="T61" s="33"/>
      <c r="U61" s="17"/>
      <c r="V61" s="2"/>
      <c r="W61" s="31"/>
      <c r="X61" s="17"/>
      <c r="Y61" s="33"/>
      <c r="Z61" s="17"/>
      <c r="AA61" s="22"/>
      <c r="AB61" s="32"/>
      <c r="AC61" s="87"/>
      <c r="AD61" s="86"/>
      <c r="AE61" s="87">
        <v>30</v>
      </c>
      <c r="AF61" s="96"/>
      <c r="AG61" s="86">
        <v>4</v>
      </c>
      <c r="AH61" s="87"/>
      <c r="AI61" s="86"/>
      <c r="AJ61" s="87"/>
      <c r="AK61" s="96"/>
      <c r="AL61" s="88"/>
    </row>
    <row r="62" spans="1:38" s="94" customFormat="1" x14ac:dyDescent="0.25">
      <c r="A62" s="18" t="s">
        <v>147</v>
      </c>
      <c r="B62" s="158" t="s">
        <v>85</v>
      </c>
      <c r="C62" s="1" t="s">
        <v>58</v>
      </c>
      <c r="D62" s="9">
        <f>I62+N62+S62+X62+AC62+AH62</f>
        <v>0</v>
      </c>
      <c r="E62" s="10">
        <f>K62+P62+U62+Z62+AE62+AJ62</f>
        <v>15</v>
      </c>
      <c r="F62" s="10">
        <f>SUM(L62,Q62,V62,AA62)</f>
        <v>0</v>
      </c>
      <c r="G62" s="10">
        <f>I62+K62+L62+N62+P62+Q62+S62+U62+V62+X62+Z62+AA62+AC62+AE62+AF62+AH62+AJ62+AK62</f>
        <v>15</v>
      </c>
      <c r="H62" s="31">
        <f>J62+M62+O62+R62+T62+W62+Y62+AB62+AD62+AG62+AI62+AL62</f>
        <v>2</v>
      </c>
      <c r="I62" s="90"/>
      <c r="J62" s="91"/>
      <c r="K62" s="92"/>
      <c r="L62" s="93"/>
      <c r="M62" s="89"/>
      <c r="N62" s="92"/>
      <c r="O62" s="91"/>
      <c r="P62" s="92"/>
      <c r="Q62" s="93"/>
      <c r="R62" s="89"/>
      <c r="S62" s="17"/>
      <c r="T62" s="33"/>
      <c r="U62" s="17"/>
      <c r="V62" s="2"/>
      <c r="W62" s="31"/>
      <c r="X62" s="17"/>
      <c r="Y62" s="33"/>
      <c r="Z62" s="17"/>
      <c r="AA62" s="22"/>
      <c r="AB62" s="32"/>
      <c r="AC62" s="87"/>
      <c r="AD62" s="86"/>
      <c r="AE62" s="87">
        <v>15</v>
      </c>
      <c r="AF62" s="96"/>
      <c r="AG62" s="86">
        <v>2</v>
      </c>
      <c r="AH62" s="87"/>
      <c r="AI62" s="86"/>
      <c r="AJ62" s="87"/>
      <c r="AK62" s="96"/>
      <c r="AL62" s="88"/>
    </row>
    <row r="63" spans="1:38" s="94" customFormat="1" x14ac:dyDescent="0.25">
      <c r="A63" s="8" t="s">
        <v>148</v>
      </c>
      <c r="B63" s="158" t="s">
        <v>94</v>
      </c>
      <c r="C63" s="1" t="s">
        <v>58</v>
      </c>
      <c r="D63" s="9">
        <f>I63+N63+S63+X63+AC63+AH63</f>
        <v>15</v>
      </c>
      <c r="E63" s="10">
        <f>K63+P63+U63+Z63+AE63+AJ63</f>
        <v>0</v>
      </c>
      <c r="F63" s="10">
        <f>SUM(L63,Q63,V63,AA63)</f>
        <v>0</v>
      </c>
      <c r="G63" s="10">
        <f>I63+K63+L63+N63+P63+Q63+S63+U63+V63+X63+Z63+AA63+AC63+AE63+AF63+AH63+AJ63+AK63</f>
        <v>15</v>
      </c>
      <c r="H63" s="31">
        <f>J63+M63+O63+R63+T63+W63+Y63+AB63+AD63+AG63+AI63+AL63</f>
        <v>1</v>
      </c>
      <c r="I63" s="90"/>
      <c r="J63" s="91"/>
      <c r="K63" s="92"/>
      <c r="L63" s="93"/>
      <c r="M63" s="89"/>
      <c r="N63" s="92"/>
      <c r="O63" s="91"/>
      <c r="P63" s="92"/>
      <c r="Q63" s="93"/>
      <c r="R63" s="89"/>
      <c r="S63" s="17"/>
      <c r="T63" s="33"/>
      <c r="U63" s="17"/>
      <c r="V63" s="2"/>
      <c r="W63" s="31"/>
      <c r="X63" s="17"/>
      <c r="Y63" s="33"/>
      <c r="Z63" s="17"/>
      <c r="AA63" s="22"/>
      <c r="AB63" s="32"/>
      <c r="AC63" s="87">
        <v>15</v>
      </c>
      <c r="AD63" s="86">
        <v>1</v>
      </c>
      <c r="AE63" s="87"/>
      <c r="AF63" s="96"/>
      <c r="AG63" s="86"/>
      <c r="AH63" s="87"/>
      <c r="AI63" s="86"/>
      <c r="AJ63" s="87"/>
      <c r="AK63" s="96"/>
      <c r="AL63" s="88"/>
    </row>
    <row r="64" spans="1:38" s="94" customFormat="1" x14ac:dyDescent="0.25">
      <c r="A64" s="8" t="s">
        <v>149</v>
      </c>
      <c r="B64" s="158" t="s">
        <v>86</v>
      </c>
      <c r="C64" s="1" t="s">
        <v>58</v>
      </c>
      <c r="D64" s="9">
        <f>I64+N64+S64+X64+AC64+AH64</f>
        <v>0</v>
      </c>
      <c r="E64" s="10">
        <f>K64+P64+U64+Z64+AE64+AJ64</f>
        <v>15</v>
      </c>
      <c r="F64" s="10">
        <f>SUM(L64,Q64,V64,AA64)</f>
        <v>0</v>
      </c>
      <c r="G64" s="10">
        <f>I64+K64+L64+N64+P64+Q64+S64+U64+V64+X64+Z64+AA64+AC64+AE64+AF64+AH64+AJ64+AK64</f>
        <v>15</v>
      </c>
      <c r="H64" s="31">
        <f>J64+M64+O64+R64+T64+W64+Y64+AB64+AD64+AG64+AI64+AL64</f>
        <v>2</v>
      </c>
      <c r="I64" s="90"/>
      <c r="J64" s="91"/>
      <c r="K64" s="92"/>
      <c r="L64" s="93"/>
      <c r="M64" s="89"/>
      <c r="N64" s="92"/>
      <c r="O64" s="91"/>
      <c r="P64" s="92"/>
      <c r="Q64" s="93"/>
      <c r="R64" s="89"/>
      <c r="S64" s="17"/>
      <c r="T64" s="33"/>
      <c r="U64" s="17"/>
      <c r="V64" s="2"/>
      <c r="W64" s="31"/>
      <c r="X64" s="17"/>
      <c r="Y64" s="33"/>
      <c r="Z64" s="17"/>
      <c r="AA64" s="22"/>
      <c r="AB64" s="32"/>
      <c r="AC64" s="87"/>
      <c r="AD64" s="86"/>
      <c r="AE64" s="87">
        <v>15</v>
      </c>
      <c r="AF64" s="96"/>
      <c r="AG64" s="88">
        <v>2</v>
      </c>
      <c r="AH64" s="87"/>
      <c r="AI64" s="86"/>
      <c r="AJ64" s="87"/>
      <c r="AK64" s="96"/>
      <c r="AL64" s="88"/>
    </row>
    <row r="65" spans="1:38" s="94" customFormat="1" x14ac:dyDescent="0.25">
      <c r="A65" s="8" t="s">
        <v>150</v>
      </c>
      <c r="B65" s="158" t="s">
        <v>95</v>
      </c>
      <c r="C65" s="1">
        <v>5</v>
      </c>
      <c r="D65" s="9">
        <f>I65+N65+S65+X65+AC65+AH65</f>
        <v>15</v>
      </c>
      <c r="E65" s="10">
        <f>K65+P65+U65+Z65+AE65+AJ65</f>
        <v>0</v>
      </c>
      <c r="F65" s="10">
        <f>SUM(L65,Q65,V65,AA65)</f>
        <v>0</v>
      </c>
      <c r="G65" s="10">
        <f>I65+K65+L65+N65+P65+Q65+S65+U65+V65+X65+Z65+AA65+AC65+AE65+AF65+AH65+AJ65+AK65</f>
        <v>15</v>
      </c>
      <c r="H65" s="31">
        <f>J65+M65+O65+R65+T65+W65+Y65+AB65+AD65+AG65+AI65+AL65</f>
        <v>1</v>
      </c>
      <c r="I65" s="90"/>
      <c r="J65" s="91"/>
      <c r="K65" s="92"/>
      <c r="L65" s="93"/>
      <c r="M65" s="89"/>
      <c r="N65" s="92"/>
      <c r="O65" s="91"/>
      <c r="P65" s="92"/>
      <c r="Q65" s="93"/>
      <c r="R65" s="89"/>
      <c r="S65" s="17"/>
      <c r="T65" s="33"/>
      <c r="U65" s="17"/>
      <c r="V65" s="2"/>
      <c r="W65" s="31"/>
      <c r="X65" s="17"/>
      <c r="Y65" s="33"/>
      <c r="Z65" s="17"/>
      <c r="AA65" s="22"/>
      <c r="AB65" s="32"/>
      <c r="AC65" s="87">
        <v>15</v>
      </c>
      <c r="AD65" s="86">
        <v>1</v>
      </c>
      <c r="AE65" s="87"/>
      <c r="AF65" s="96"/>
      <c r="AG65" s="86"/>
      <c r="AH65" s="87"/>
      <c r="AI65" s="86"/>
      <c r="AJ65" s="87"/>
      <c r="AK65" s="96"/>
      <c r="AL65" s="88"/>
    </row>
    <row r="66" spans="1:38" s="94" customFormat="1" x14ac:dyDescent="0.25">
      <c r="A66" s="8">
        <v>34</v>
      </c>
      <c r="B66" s="158" t="s">
        <v>100</v>
      </c>
      <c r="C66" s="1" t="s">
        <v>58</v>
      </c>
      <c r="D66" s="9">
        <f>I66+N66+S66+X66+AC66+AH66</f>
        <v>0</v>
      </c>
      <c r="E66" s="10">
        <f>K66+P66+U66+Z66+AE66+AJ66</f>
        <v>15</v>
      </c>
      <c r="F66" s="10">
        <f>SUM(L66,Q66,V66,AA66)</f>
        <v>0</v>
      </c>
      <c r="G66" s="10">
        <f>I66+K66+L66+N66+P66+Q66+S66+U66+V66+X66+Z66+AA66+AC66+AE66+AF66+AH66+AJ66+AK66</f>
        <v>15</v>
      </c>
      <c r="H66" s="31">
        <f>J66+M66+O66+R66+T66+W66+Y66+AB66+AD66+AG66+AI66+AL66</f>
        <v>2</v>
      </c>
      <c r="I66" s="90"/>
      <c r="J66" s="91"/>
      <c r="K66" s="92"/>
      <c r="L66" s="93"/>
      <c r="M66" s="89"/>
      <c r="N66" s="92"/>
      <c r="O66" s="91"/>
      <c r="P66" s="92"/>
      <c r="Q66" s="93"/>
      <c r="R66" s="89"/>
      <c r="S66" s="17"/>
      <c r="T66" s="33"/>
      <c r="U66" s="17"/>
      <c r="V66" s="2"/>
      <c r="W66" s="31"/>
      <c r="X66" s="17"/>
      <c r="Y66" s="33"/>
      <c r="Z66" s="17"/>
      <c r="AA66" s="22"/>
      <c r="AB66" s="32"/>
      <c r="AC66" s="87"/>
      <c r="AD66" s="86"/>
      <c r="AE66" s="87">
        <v>15</v>
      </c>
      <c r="AF66" s="96"/>
      <c r="AG66" s="86">
        <v>2</v>
      </c>
      <c r="AH66" s="87"/>
      <c r="AI66" s="86"/>
      <c r="AJ66" s="87"/>
      <c r="AK66" s="96"/>
      <c r="AL66" s="88"/>
    </row>
    <row r="67" spans="1:38" s="94" customFormat="1" x14ac:dyDescent="0.25">
      <c r="A67" s="8">
        <v>35</v>
      </c>
      <c r="B67" s="158" t="s">
        <v>72</v>
      </c>
      <c r="C67" s="1"/>
      <c r="D67" s="9">
        <f t="shared" si="36"/>
        <v>0</v>
      </c>
      <c r="E67" s="10">
        <f t="shared" si="37"/>
        <v>30</v>
      </c>
      <c r="F67" s="10">
        <f t="shared" si="38"/>
        <v>0</v>
      </c>
      <c r="G67" s="10">
        <f t="shared" si="39"/>
        <v>30</v>
      </c>
      <c r="H67" s="31">
        <f t="shared" si="40"/>
        <v>2</v>
      </c>
      <c r="I67" s="90"/>
      <c r="J67" s="91"/>
      <c r="K67" s="92"/>
      <c r="L67" s="93"/>
      <c r="M67" s="89"/>
      <c r="N67" s="92"/>
      <c r="O67" s="91"/>
      <c r="P67" s="92"/>
      <c r="Q67" s="93"/>
      <c r="R67" s="89"/>
      <c r="S67" s="17"/>
      <c r="T67" s="33"/>
      <c r="U67" s="17"/>
      <c r="V67" s="2"/>
      <c r="W67" s="31"/>
      <c r="X67" s="17"/>
      <c r="Y67" s="33"/>
      <c r="Z67" s="17"/>
      <c r="AA67" s="22"/>
      <c r="AB67" s="32"/>
      <c r="AC67" s="87"/>
      <c r="AD67" s="86"/>
      <c r="AE67" s="87"/>
      <c r="AF67" s="96"/>
      <c r="AG67" s="86"/>
      <c r="AH67" s="87"/>
      <c r="AI67" s="86"/>
      <c r="AJ67" s="87">
        <v>30</v>
      </c>
      <c r="AK67" s="96"/>
      <c r="AL67" s="88">
        <v>2</v>
      </c>
    </row>
    <row r="68" spans="1:38" s="94" customFormat="1" x14ac:dyDescent="0.25">
      <c r="A68" s="8">
        <v>36</v>
      </c>
      <c r="B68" s="158" t="s">
        <v>101</v>
      </c>
      <c r="C68" s="1" t="s">
        <v>58</v>
      </c>
      <c r="D68" s="9">
        <f t="shared" ref="D68" si="41">I68+N68+S68+X68+AC68+AH68</f>
        <v>0</v>
      </c>
      <c r="E68" s="10">
        <f t="shared" ref="E68" si="42">K68+P68+U68+Z68+AE68+AJ68</f>
        <v>30</v>
      </c>
      <c r="F68" s="10">
        <f t="shared" ref="F68" si="43">SUM(L68,Q68,V68,AA68)</f>
        <v>0</v>
      </c>
      <c r="G68" s="10">
        <f t="shared" ref="G68" si="44">I68+K68+L68+N68+P68+Q68+S68+U68+V68+X68+Z68+AA68+AC68+AE68+AF68+AH68+AJ68+AK68</f>
        <v>30</v>
      </c>
      <c r="H68" s="31">
        <f t="shared" ref="H68" si="45">J68+M68+O68+R68+T68+W68+Y68+AB68+AD68+AG68+AI68+AL68</f>
        <v>2</v>
      </c>
      <c r="I68" s="90"/>
      <c r="J68" s="91"/>
      <c r="K68" s="92"/>
      <c r="L68" s="93"/>
      <c r="M68" s="89"/>
      <c r="N68" s="92"/>
      <c r="O68" s="91"/>
      <c r="P68" s="92"/>
      <c r="Q68" s="93"/>
      <c r="R68" s="89"/>
      <c r="S68" s="17"/>
      <c r="T68" s="33"/>
      <c r="U68" s="17"/>
      <c r="V68" s="2"/>
      <c r="W68" s="31"/>
      <c r="X68" s="17"/>
      <c r="Y68" s="33"/>
      <c r="Z68" s="17"/>
      <c r="AA68" s="22"/>
      <c r="AB68" s="32"/>
      <c r="AC68" s="87"/>
      <c r="AD68" s="86"/>
      <c r="AE68" s="87"/>
      <c r="AF68" s="96"/>
      <c r="AG68" s="86"/>
      <c r="AH68" s="87"/>
      <c r="AI68" s="86"/>
      <c r="AJ68" s="87">
        <v>30</v>
      </c>
      <c r="AK68" s="96"/>
      <c r="AL68" s="88">
        <v>2</v>
      </c>
    </row>
    <row r="69" spans="1:38" s="94" customFormat="1" x14ac:dyDescent="0.25">
      <c r="A69" s="8">
        <v>37</v>
      </c>
      <c r="B69" s="158" t="s">
        <v>105</v>
      </c>
      <c r="C69" s="1">
        <v>6</v>
      </c>
      <c r="D69" s="9">
        <f t="shared" si="36"/>
        <v>30</v>
      </c>
      <c r="E69" s="10">
        <f t="shared" si="37"/>
        <v>0</v>
      </c>
      <c r="F69" s="10">
        <f t="shared" si="38"/>
        <v>0</v>
      </c>
      <c r="G69" s="10">
        <f t="shared" si="39"/>
        <v>30</v>
      </c>
      <c r="H69" s="31">
        <f t="shared" si="40"/>
        <v>2</v>
      </c>
      <c r="I69" s="90"/>
      <c r="J69" s="91"/>
      <c r="K69" s="92"/>
      <c r="L69" s="93"/>
      <c r="M69" s="89"/>
      <c r="N69" s="92"/>
      <c r="O69" s="91"/>
      <c r="P69" s="92"/>
      <c r="Q69" s="93"/>
      <c r="R69" s="89"/>
      <c r="S69" s="17"/>
      <c r="T69" s="33"/>
      <c r="U69" s="17"/>
      <c r="V69" s="2"/>
      <c r="W69" s="31"/>
      <c r="X69" s="17"/>
      <c r="Y69" s="33"/>
      <c r="Z69" s="17"/>
      <c r="AA69" s="22"/>
      <c r="AB69" s="32"/>
      <c r="AC69" s="87"/>
      <c r="AD69" s="86"/>
      <c r="AE69" s="87"/>
      <c r="AF69" s="96"/>
      <c r="AG69" s="86"/>
      <c r="AH69" s="87">
        <v>30</v>
      </c>
      <c r="AI69" s="86">
        <v>2</v>
      </c>
      <c r="AJ69" s="87"/>
      <c r="AK69" s="96"/>
      <c r="AL69" s="88"/>
    </row>
    <row r="70" spans="1:38" s="94" customFormat="1" x14ac:dyDescent="0.25">
      <c r="A70" s="8">
        <v>38</v>
      </c>
      <c r="B70" s="158" t="s">
        <v>102</v>
      </c>
      <c r="C70" s="1" t="s">
        <v>58</v>
      </c>
      <c r="D70" s="9">
        <f t="shared" ref="D70" si="46">I70+N70+S70+X70+AC70+AH70</f>
        <v>0</v>
      </c>
      <c r="E70" s="10">
        <f t="shared" ref="E70" si="47">K70+P70+U70+Z70+AE70+AJ70</f>
        <v>30</v>
      </c>
      <c r="F70" s="10">
        <f t="shared" ref="F70" si="48">SUM(L70,Q70,V70,AA70)</f>
        <v>0</v>
      </c>
      <c r="G70" s="10">
        <f t="shared" ref="G70" si="49">I70+K70+L70+N70+P70+Q70+S70+U70+V70+X70+Z70+AA70+AC70+AE70+AF70+AH70+AJ70+AK70</f>
        <v>30</v>
      </c>
      <c r="H70" s="31">
        <f t="shared" ref="H70" si="50">J70+M70+O70+R70+T70+W70+Y70+AB70+AD70+AG70+AI70+AL70</f>
        <v>2</v>
      </c>
      <c r="I70" s="90"/>
      <c r="J70" s="91"/>
      <c r="K70" s="92"/>
      <c r="L70" s="93"/>
      <c r="M70" s="89"/>
      <c r="N70" s="92"/>
      <c r="O70" s="91"/>
      <c r="P70" s="92"/>
      <c r="Q70" s="93"/>
      <c r="R70" s="89"/>
      <c r="S70" s="17"/>
      <c r="T70" s="33"/>
      <c r="U70" s="17"/>
      <c r="V70" s="2"/>
      <c r="W70" s="31"/>
      <c r="X70" s="17"/>
      <c r="Y70" s="33"/>
      <c r="Z70" s="17">
        <v>30</v>
      </c>
      <c r="AA70" s="22"/>
      <c r="AB70" s="32">
        <v>2</v>
      </c>
      <c r="AC70" s="87"/>
      <c r="AD70" s="86"/>
      <c r="AE70" s="87"/>
      <c r="AF70" s="96"/>
      <c r="AG70" s="86"/>
      <c r="AH70" s="87"/>
      <c r="AI70" s="86"/>
      <c r="AJ70" s="87"/>
      <c r="AK70" s="96"/>
      <c r="AL70" s="88"/>
    </row>
    <row r="71" spans="1:38" s="94" customFormat="1" x14ac:dyDescent="0.25">
      <c r="A71" s="8">
        <v>39</v>
      </c>
      <c r="B71" s="158" t="s">
        <v>73</v>
      </c>
      <c r="C71" s="1" t="s">
        <v>58</v>
      </c>
      <c r="D71" s="9">
        <f t="shared" si="36"/>
        <v>15</v>
      </c>
      <c r="E71" s="10">
        <f t="shared" si="37"/>
        <v>0</v>
      </c>
      <c r="F71" s="10">
        <f t="shared" si="38"/>
        <v>0</v>
      </c>
      <c r="G71" s="10">
        <f t="shared" si="39"/>
        <v>15</v>
      </c>
      <c r="H71" s="31">
        <f t="shared" si="40"/>
        <v>2</v>
      </c>
      <c r="I71" s="90"/>
      <c r="J71" s="91"/>
      <c r="K71" s="92"/>
      <c r="L71" s="93"/>
      <c r="M71" s="89"/>
      <c r="N71" s="92"/>
      <c r="O71" s="91"/>
      <c r="P71" s="92"/>
      <c r="Q71" s="93"/>
      <c r="R71" s="89"/>
      <c r="S71" s="17"/>
      <c r="T71" s="33"/>
      <c r="U71" s="17"/>
      <c r="V71" s="2"/>
      <c r="W71" s="31"/>
      <c r="X71" s="17"/>
      <c r="Y71" s="33"/>
      <c r="Z71" s="17"/>
      <c r="AA71" s="22"/>
      <c r="AB71" s="32"/>
      <c r="AC71" s="87"/>
      <c r="AD71" s="86"/>
      <c r="AE71" s="87"/>
      <c r="AF71" s="96"/>
      <c r="AG71" s="86"/>
      <c r="AH71" s="87">
        <v>15</v>
      </c>
      <c r="AI71" s="86">
        <v>2</v>
      </c>
      <c r="AJ71" s="87"/>
      <c r="AK71" s="96"/>
      <c r="AL71" s="88"/>
    </row>
    <row r="72" spans="1:38" s="94" customFormat="1" x14ac:dyDescent="0.25">
      <c r="A72" s="18" t="s">
        <v>151</v>
      </c>
      <c r="B72" s="158" t="s">
        <v>87</v>
      </c>
      <c r="C72" s="1" t="s">
        <v>58</v>
      </c>
      <c r="D72" s="9">
        <f t="shared" ref="D72:D83" si="51">I72+N72+S72+X72+AC72+AH72</f>
        <v>0</v>
      </c>
      <c r="E72" s="10">
        <f t="shared" ref="E72:E83" si="52">K72+P72+U72+Z72+AE72+AJ72</f>
        <v>15</v>
      </c>
      <c r="F72" s="10">
        <f t="shared" ref="F72:F84" si="53">SUM(L72,Q72,V72,AA72)</f>
        <v>0</v>
      </c>
      <c r="G72" s="10">
        <f t="shared" ref="G72:G83" si="54">I72+K72+L72+N72+P72+Q72+S72+U72+V72+X72+Z72+AA72+AC72+AE72+AF72+AH72+AJ72+AK72</f>
        <v>15</v>
      </c>
      <c r="H72" s="31">
        <f t="shared" ref="H72:H84" si="55">J72+M72+O72+R72+T72+W72+Y72+AB72+AD72+AG72+AI72+AL72</f>
        <v>2</v>
      </c>
      <c r="I72" s="90"/>
      <c r="J72" s="91"/>
      <c r="K72" s="92"/>
      <c r="L72" s="93"/>
      <c r="M72" s="89"/>
      <c r="N72" s="92"/>
      <c r="O72" s="91"/>
      <c r="P72" s="92"/>
      <c r="Q72" s="93"/>
      <c r="R72" s="89"/>
      <c r="S72" s="17"/>
      <c r="T72" s="33"/>
      <c r="U72" s="17"/>
      <c r="V72" s="2"/>
      <c r="W72" s="31"/>
      <c r="X72" s="17"/>
      <c r="Y72" s="33"/>
      <c r="Z72" s="17">
        <v>15</v>
      </c>
      <c r="AA72" s="22"/>
      <c r="AB72" s="32">
        <v>2</v>
      </c>
      <c r="AC72" s="87"/>
      <c r="AD72" s="86"/>
      <c r="AE72" s="87"/>
      <c r="AF72" s="96"/>
      <c r="AG72" s="86"/>
      <c r="AH72" s="87"/>
      <c r="AI72" s="86"/>
      <c r="AJ72" s="87"/>
      <c r="AK72" s="96"/>
      <c r="AL72" s="88"/>
    </row>
    <row r="73" spans="1:38" s="94" customFormat="1" x14ac:dyDescent="0.25">
      <c r="A73" s="8" t="s">
        <v>152</v>
      </c>
      <c r="B73" s="158" t="s">
        <v>96</v>
      </c>
      <c r="C73" s="1" t="s">
        <v>58</v>
      </c>
      <c r="D73" s="9">
        <f t="shared" ref="D73" si="56">I73+N73+S73+X73+AC73+AH73</f>
        <v>15</v>
      </c>
      <c r="E73" s="10">
        <f t="shared" ref="E73" si="57">K73+P73+U73+Z73+AE73+AJ73</f>
        <v>0</v>
      </c>
      <c r="F73" s="10">
        <f t="shared" ref="F73" si="58">SUM(L73,Q73,V73,AA73)</f>
        <v>0</v>
      </c>
      <c r="G73" s="10">
        <f t="shared" ref="G73" si="59">I73+K73+L73+N73+P73+Q73+S73+U73+V73+X73+Z73+AA73+AC73+AE73+AF73+AH73+AJ73+AK73</f>
        <v>15</v>
      </c>
      <c r="H73" s="31">
        <f t="shared" ref="H73" si="60">J73+M73+O73+R73+T73+W73+Y73+AB73+AD73+AG73+AI73+AL73</f>
        <v>2</v>
      </c>
      <c r="I73" s="90"/>
      <c r="J73" s="91"/>
      <c r="K73" s="92"/>
      <c r="L73" s="93"/>
      <c r="M73" s="89"/>
      <c r="N73" s="92"/>
      <c r="O73" s="91"/>
      <c r="P73" s="92"/>
      <c r="Q73" s="93"/>
      <c r="R73" s="89"/>
      <c r="S73" s="17"/>
      <c r="T73" s="33"/>
      <c r="U73" s="17"/>
      <c r="V73" s="2"/>
      <c r="W73" s="31"/>
      <c r="X73" s="17">
        <v>15</v>
      </c>
      <c r="Y73" s="33">
        <v>2</v>
      </c>
      <c r="Z73" s="17"/>
      <c r="AA73" s="22"/>
      <c r="AB73" s="32"/>
      <c r="AC73" s="87"/>
      <c r="AD73" s="86"/>
      <c r="AE73" s="87"/>
      <c r="AF73" s="96"/>
      <c r="AG73" s="86"/>
      <c r="AH73" s="87"/>
      <c r="AI73" s="86"/>
      <c r="AJ73" s="87"/>
      <c r="AK73" s="96"/>
      <c r="AL73" s="88"/>
    </row>
    <row r="74" spans="1:38" s="94" customFormat="1" x14ac:dyDescent="0.25">
      <c r="A74" s="8">
        <v>41</v>
      </c>
      <c r="B74" s="158" t="s">
        <v>103</v>
      </c>
      <c r="C74" s="1" t="s">
        <v>58</v>
      </c>
      <c r="D74" s="9">
        <f t="shared" si="51"/>
        <v>0</v>
      </c>
      <c r="E74" s="10">
        <f t="shared" si="52"/>
        <v>15</v>
      </c>
      <c r="F74" s="10">
        <f t="shared" si="53"/>
        <v>0</v>
      </c>
      <c r="G74" s="10">
        <f t="shared" si="54"/>
        <v>15</v>
      </c>
      <c r="H74" s="31">
        <f t="shared" si="55"/>
        <v>2</v>
      </c>
      <c r="I74" s="90"/>
      <c r="J74" s="91"/>
      <c r="K74" s="92"/>
      <c r="L74" s="93"/>
      <c r="M74" s="89"/>
      <c r="N74" s="92"/>
      <c r="O74" s="91"/>
      <c r="P74" s="92"/>
      <c r="Q74" s="93"/>
      <c r="R74" s="89"/>
      <c r="S74" s="17"/>
      <c r="T74" s="33"/>
      <c r="U74" s="17"/>
      <c r="V74" s="2"/>
      <c r="W74" s="31"/>
      <c r="X74" s="17"/>
      <c r="Y74" s="33"/>
      <c r="Z74" s="17"/>
      <c r="AA74" s="22"/>
      <c r="AB74" s="32"/>
      <c r="AC74" s="87"/>
      <c r="AD74" s="86"/>
      <c r="AE74" s="87"/>
      <c r="AF74" s="96"/>
      <c r="AG74" s="86"/>
      <c r="AH74" s="87"/>
      <c r="AI74" s="86"/>
      <c r="AJ74" s="87">
        <v>15</v>
      </c>
      <c r="AK74" s="96"/>
      <c r="AL74" s="88">
        <v>2</v>
      </c>
    </row>
    <row r="75" spans="1:38" s="94" customFormat="1" x14ac:dyDescent="0.25">
      <c r="A75" s="18" t="s">
        <v>153</v>
      </c>
      <c r="B75" s="158" t="s">
        <v>88</v>
      </c>
      <c r="C75" s="1" t="s">
        <v>58</v>
      </c>
      <c r="D75" s="9">
        <f t="shared" si="51"/>
        <v>0</v>
      </c>
      <c r="E75" s="10">
        <f t="shared" si="52"/>
        <v>15</v>
      </c>
      <c r="F75" s="10">
        <f t="shared" si="53"/>
        <v>0</v>
      </c>
      <c r="G75" s="10">
        <f t="shared" si="54"/>
        <v>15</v>
      </c>
      <c r="H75" s="31">
        <f t="shared" si="55"/>
        <v>2</v>
      </c>
      <c r="I75" s="90"/>
      <c r="J75" s="91"/>
      <c r="K75" s="92"/>
      <c r="L75" s="93"/>
      <c r="M75" s="89"/>
      <c r="N75" s="92"/>
      <c r="O75" s="91"/>
      <c r="P75" s="92"/>
      <c r="Q75" s="93"/>
      <c r="R75" s="89"/>
      <c r="S75" s="17"/>
      <c r="T75" s="33"/>
      <c r="U75" s="17"/>
      <c r="V75" s="2"/>
      <c r="W75" s="31"/>
      <c r="X75" s="17"/>
      <c r="Y75" s="33"/>
      <c r="Z75" s="17"/>
      <c r="AA75" s="22"/>
      <c r="AB75" s="32"/>
      <c r="AC75" s="87"/>
      <c r="AD75" s="86"/>
      <c r="AE75" s="87"/>
      <c r="AF75" s="96"/>
      <c r="AG75" s="86"/>
      <c r="AH75" s="87"/>
      <c r="AI75" s="86"/>
      <c r="AJ75" s="87">
        <v>15</v>
      </c>
      <c r="AK75" s="96"/>
      <c r="AL75" s="88">
        <v>2</v>
      </c>
    </row>
    <row r="76" spans="1:38" s="94" customFormat="1" x14ac:dyDescent="0.25">
      <c r="A76" s="159" t="s">
        <v>154</v>
      </c>
      <c r="B76" s="158" t="s">
        <v>97</v>
      </c>
      <c r="C76" s="1" t="s">
        <v>58</v>
      </c>
      <c r="D76" s="9">
        <f t="shared" ref="D76" si="61">I76+N76+S76+X76+AC76+AH76</f>
        <v>15</v>
      </c>
      <c r="E76" s="10">
        <f t="shared" ref="E76" si="62">K76+P76+U76+Z76+AE76+AJ76</f>
        <v>0</v>
      </c>
      <c r="F76" s="10">
        <f t="shared" ref="F76" si="63">SUM(L76,Q76,V76,AA76)</f>
        <v>0</v>
      </c>
      <c r="G76" s="10">
        <f t="shared" ref="G76" si="64">I76+K76+L76+N76+P76+Q76+S76+U76+V76+X76+Z76+AA76+AC76+AE76+AF76+AH76+AJ76+AK76</f>
        <v>15</v>
      </c>
      <c r="H76" s="31">
        <f t="shared" ref="H76" si="65">J76+M76+O76+R76+T76+W76+Y76+AB76+AD76+AG76+AI76+AL76</f>
        <v>2</v>
      </c>
      <c r="I76" s="90"/>
      <c r="J76" s="91"/>
      <c r="K76" s="92"/>
      <c r="L76" s="93"/>
      <c r="M76" s="89"/>
      <c r="N76" s="92"/>
      <c r="O76" s="91"/>
      <c r="P76" s="92"/>
      <c r="Q76" s="93"/>
      <c r="R76" s="89"/>
      <c r="S76" s="17"/>
      <c r="T76" s="33"/>
      <c r="U76" s="17"/>
      <c r="V76" s="2"/>
      <c r="W76" s="31"/>
      <c r="X76" s="17"/>
      <c r="Y76" s="33"/>
      <c r="Z76" s="17"/>
      <c r="AA76" s="22"/>
      <c r="AB76" s="32"/>
      <c r="AC76" s="87"/>
      <c r="AD76" s="86"/>
      <c r="AE76" s="87"/>
      <c r="AF76" s="96"/>
      <c r="AG76" s="86"/>
      <c r="AH76" s="87">
        <v>15</v>
      </c>
      <c r="AI76" s="86">
        <v>2</v>
      </c>
      <c r="AJ76" s="87"/>
      <c r="AK76" s="96"/>
      <c r="AL76" s="88"/>
    </row>
    <row r="77" spans="1:38" x14ac:dyDescent="0.25">
      <c r="A77" s="8" t="s">
        <v>155</v>
      </c>
      <c r="B77" s="158" t="s">
        <v>53</v>
      </c>
      <c r="C77" s="1" t="s">
        <v>58</v>
      </c>
      <c r="D77" s="9">
        <f t="shared" si="51"/>
        <v>0</v>
      </c>
      <c r="E77" s="10">
        <f t="shared" si="52"/>
        <v>15</v>
      </c>
      <c r="F77" s="10">
        <f t="shared" si="53"/>
        <v>0</v>
      </c>
      <c r="G77" s="10">
        <f t="shared" si="54"/>
        <v>15</v>
      </c>
      <c r="H77" s="31">
        <f t="shared" si="55"/>
        <v>2</v>
      </c>
      <c r="I77" s="18"/>
      <c r="J77" s="33"/>
      <c r="K77" s="17"/>
      <c r="L77" s="2"/>
      <c r="M77" s="31"/>
      <c r="N77" s="17"/>
      <c r="O77" s="33"/>
      <c r="P77" s="17"/>
      <c r="Q77" s="2"/>
      <c r="R77" s="31"/>
      <c r="S77" s="17"/>
      <c r="T77" s="33"/>
      <c r="U77" s="17"/>
      <c r="V77" s="2"/>
      <c r="W77" s="31"/>
      <c r="X77" s="17"/>
      <c r="Y77" s="33"/>
      <c r="Z77" s="17">
        <v>15</v>
      </c>
      <c r="AA77" s="22"/>
      <c r="AB77" s="32">
        <v>2</v>
      </c>
      <c r="AC77" s="54"/>
      <c r="AD77" s="60"/>
      <c r="AE77" s="54"/>
      <c r="AF77" s="24"/>
      <c r="AG77" s="60"/>
      <c r="AH77" s="54"/>
      <c r="AI77" s="60"/>
      <c r="AJ77" s="54"/>
      <c r="AK77" s="24"/>
      <c r="AL77" s="80"/>
    </row>
    <row r="78" spans="1:38" x14ac:dyDescent="0.25">
      <c r="A78" s="8" t="s">
        <v>156</v>
      </c>
      <c r="B78" s="158" t="s">
        <v>54</v>
      </c>
      <c r="C78" s="1" t="s">
        <v>58</v>
      </c>
      <c r="D78" s="9">
        <f t="shared" si="51"/>
        <v>0</v>
      </c>
      <c r="E78" s="10">
        <f t="shared" si="52"/>
        <v>15</v>
      </c>
      <c r="F78" s="10">
        <f t="shared" si="53"/>
        <v>0</v>
      </c>
      <c r="G78" s="10">
        <f t="shared" si="54"/>
        <v>15</v>
      </c>
      <c r="H78" s="31">
        <f t="shared" si="55"/>
        <v>2</v>
      </c>
      <c r="I78" s="18"/>
      <c r="J78" s="33"/>
      <c r="K78" s="17"/>
      <c r="L78" s="2"/>
      <c r="M78" s="31"/>
      <c r="N78" s="17"/>
      <c r="O78" s="33"/>
      <c r="P78" s="17"/>
      <c r="Q78" s="2"/>
      <c r="R78" s="31"/>
      <c r="S78" s="17"/>
      <c r="T78" s="33"/>
      <c r="U78" s="17"/>
      <c r="V78" s="2"/>
      <c r="W78" s="31"/>
      <c r="X78" s="17"/>
      <c r="Y78" s="33"/>
      <c r="Z78" s="17"/>
      <c r="AA78" s="22"/>
      <c r="AB78" s="36"/>
      <c r="AC78" s="57"/>
      <c r="AD78" s="61"/>
      <c r="AE78" s="56">
        <v>15</v>
      </c>
      <c r="AF78" s="27"/>
      <c r="AG78" s="36">
        <v>2</v>
      </c>
      <c r="AH78" s="57"/>
      <c r="AI78" s="61"/>
      <c r="AJ78" s="57"/>
      <c r="AK78" s="27"/>
      <c r="AL78" s="81"/>
    </row>
    <row r="79" spans="1:38" x14ac:dyDescent="0.25">
      <c r="A79" s="8" t="s">
        <v>157</v>
      </c>
      <c r="B79" s="158" t="s">
        <v>55</v>
      </c>
      <c r="C79" s="1" t="s">
        <v>58</v>
      </c>
      <c r="D79" s="9">
        <f t="shared" si="51"/>
        <v>0</v>
      </c>
      <c r="E79" s="10">
        <f t="shared" si="52"/>
        <v>30</v>
      </c>
      <c r="F79" s="10">
        <f t="shared" si="53"/>
        <v>0</v>
      </c>
      <c r="G79" s="10">
        <f t="shared" si="54"/>
        <v>30</v>
      </c>
      <c r="H79" s="31">
        <f t="shared" si="55"/>
        <v>6</v>
      </c>
      <c r="I79" s="18"/>
      <c r="J79" s="33"/>
      <c r="K79" s="17"/>
      <c r="L79" s="2"/>
      <c r="M79" s="31"/>
      <c r="N79" s="17"/>
      <c r="O79" s="33"/>
      <c r="P79" s="17"/>
      <c r="Q79" s="2"/>
      <c r="R79" s="31"/>
      <c r="S79" s="17"/>
      <c r="T79" s="33"/>
      <c r="U79" s="17"/>
      <c r="V79" s="2"/>
      <c r="W79" s="31"/>
      <c r="X79" s="17"/>
      <c r="Y79" s="33"/>
      <c r="Z79" s="17"/>
      <c r="AA79" s="22"/>
      <c r="AB79" s="36"/>
      <c r="AC79" s="57"/>
      <c r="AD79" s="61"/>
      <c r="AE79" s="57"/>
      <c r="AF79" s="27"/>
      <c r="AG79" s="61"/>
      <c r="AH79" s="57"/>
      <c r="AI79" s="61"/>
      <c r="AJ79" s="56">
        <v>30</v>
      </c>
      <c r="AK79" s="27"/>
      <c r="AL79" s="82">
        <v>6</v>
      </c>
    </row>
    <row r="80" spans="1:38" x14ac:dyDescent="0.25">
      <c r="A80" s="8" t="s">
        <v>158</v>
      </c>
      <c r="B80" s="158" t="s">
        <v>61</v>
      </c>
      <c r="C80" s="1" t="s">
        <v>58</v>
      </c>
      <c r="D80" s="9">
        <f t="shared" si="51"/>
        <v>0</v>
      </c>
      <c r="E80" s="10">
        <f t="shared" si="52"/>
        <v>30</v>
      </c>
      <c r="F80" s="10">
        <f t="shared" si="53"/>
        <v>0</v>
      </c>
      <c r="G80" s="10">
        <f t="shared" si="54"/>
        <v>30</v>
      </c>
      <c r="H80" s="31">
        <f t="shared" si="55"/>
        <v>5</v>
      </c>
      <c r="I80" s="18"/>
      <c r="J80" s="33"/>
      <c r="K80" s="17"/>
      <c r="L80" s="2"/>
      <c r="M80" s="31"/>
      <c r="N80" s="17"/>
      <c r="O80" s="33"/>
      <c r="P80" s="17"/>
      <c r="Q80" s="2"/>
      <c r="R80" s="31"/>
      <c r="S80" s="17"/>
      <c r="T80" s="33"/>
      <c r="U80" s="17"/>
      <c r="V80" s="2"/>
      <c r="W80" s="31"/>
      <c r="X80" s="17"/>
      <c r="Y80" s="33"/>
      <c r="Z80" s="17"/>
      <c r="AA80" s="22"/>
      <c r="AB80" s="36"/>
      <c r="AC80" s="57"/>
      <c r="AD80" s="61"/>
      <c r="AE80" s="68">
        <v>30</v>
      </c>
      <c r="AF80" s="69"/>
      <c r="AG80" s="70">
        <v>5</v>
      </c>
      <c r="AH80" s="68"/>
      <c r="AI80" s="70"/>
      <c r="AJ80" s="56"/>
      <c r="AK80" s="69"/>
      <c r="AL80" s="82"/>
    </row>
    <row r="81" spans="1:38" x14ac:dyDescent="0.25">
      <c r="A81" s="8" t="s">
        <v>159</v>
      </c>
      <c r="B81" s="158" t="s">
        <v>59</v>
      </c>
      <c r="C81" s="1" t="s">
        <v>58</v>
      </c>
      <c r="D81" s="9">
        <f t="shared" si="51"/>
        <v>0</v>
      </c>
      <c r="E81" s="10">
        <f t="shared" si="52"/>
        <v>30</v>
      </c>
      <c r="F81" s="10">
        <f t="shared" si="53"/>
        <v>0</v>
      </c>
      <c r="G81" s="10">
        <f t="shared" si="54"/>
        <v>30</v>
      </c>
      <c r="H81" s="31">
        <f t="shared" si="55"/>
        <v>5</v>
      </c>
      <c r="I81" s="18"/>
      <c r="J81" s="33"/>
      <c r="K81" s="17"/>
      <c r="L81" s="2"/>
      <c r="M81" s="31"/>
      <c r="N81" s="17"/>
      <c r="O81" s="33"/>
      <c r="P81" s="17"/>
      <c r="Q81" s="2"/>
      <c r="R81" s="31"/>
      <c r="S81" s="17"/>
      <c r="T81" s="33"/>
      <c r="U81" s="17"/>
      <c r="V81" s="2"/>
      <c r="W81" s="31"/>
      <c r="X81" s="17"/>
      <c r="Y81" s="33"/>
      <c r="Z81" s="17"/>
      <c r="AA81" s="22"/>
      <c r="AB81" s="36"/>
      <c r="AC81" s="57"/>
      <c r="AD81" s="61"/>
      <c r="AE81" s="68">
        <v>30</v>
      </c>
      <c r="AF81" s="69"/>
      <c r="AG81" s="70">
        <v>5</v>
      </c>
      <c r="AH81" s="68"/>
      <c r="AI81" s="70"/>
      <c r="AJ81" s="56"/>
      <c r="AK81" s="69"/>
      <c r="AL81" s="82"/>
    </row>
    <row r="82" spans="1:38" x14ac:dyDescent="0.25">
      <c r="A82" s="8" t="s">
        <v>160</v>
      </c>
      <c r="B82" s="158" t="s">
        <v>60</v>
      </c>
      <c r="C82" s="1" t="s">
        <v>58</v>
      </c>
      <c r="D82" s="9">
        <f t="shared" si="51"/>
        <v>0</v>
      </c>
      <c r="E82" s="10">
        <f t="shared" si="52"/>
        <v>30</v>
      </c>
      <c r="F82" s="10">
        <f t="shared" si="53"/>
        <v>0</v>
      </c>
      <c r="G82" s="10">
        <f t="shared" si="54"/>
        <v>30</v>
      </c>
      <c r="H82" s="31">
        <f t="shared" si="55"/>
        <v>5</v>
      </c>
      <c r="I82" s="18"/>
      <c r="J82" s="33"/>
      <c r="K82" s="17"/>
      <c r="L82" s="2"/>
      <c r="M82" s="31"/>
      <c r="N82" s="17"/>
      <c r="O82" s="33"/>
      <c r="P82" s="17"/>
      <c r="Q82" s="2"/>
      <c r="R82" s="31"/>
      <c r="S82" s="17"/>
      <c r="T82" s="33"/>
      <c r="U82" s="17"/>
      <c r="V82" s="2"/>
      <c r="W82" s="31"/>
      <c r="X82" s="17"/>
      <c r="Y82" s="33"/>
      <c r="Z82" s="17"/>
      <c r="AA82" s="22"/>
      <c r="AB82" s="36"/>
      <c r="AC82" s="57"/>
      <c r="AD82" s="61"/>
      <c r="AE82" s="64"/>
      <c r="AF82" s="69"/>
      <c r="AG82" s="36"/>
      <c r="AH82" s="68"/>
      <c r="AI82" s="70"/>
      <c r="AJ82" s="68">
        <v>30</v>
      </c>
      <c r="AK82" s="69"/>
      <c r="AL82" s="83">
        <v>5</v>
      </c>
    </row>
    <row r="83" spans="1:38" ht="16.5" thickBot="1" x14ac:dyDescent="0.3">
      <c r="A83" s="8" t="s">
        <v>161</v>
      </c>
      <c r="B83" s="98" t="s">
        <v>62</v>
      </c>
      <c r="C83" s="1" t="s">
        <v>58</v>
      </c>
      <c r="D83" s="42">
        <f t="shared" si="51"/>
        <v>0</v>
      </c>
      <c r="E83" s="67">
        <f t="shared" si="52"/>
        <v>30</v>
      </c>
      <c r="F83" s="67">
        <f t="shared" si="53"/>
        <v>0</v>
      </c>
      <c r="G83" s="42">
        <f t="shared" si="54"/>
        <v>30</v>
      </c>
      <c r="H83" s="31">
        <f t="shared" si="55"/>
        <v>5</v>
      </c>
      <c r="I83" s="18"/>
      <c r="J83" s="33"/>
      <c r="K83" s="17"/>
      <c r="L83" s="2"/>
      <c r="M83" s="31"/>
      <c r="N83" s="17"/>
      <c r="O83" s="33"/>
      <c r="P83" s="17"/>
      <c r="Q83" s="2"/>
      <c r="R83" s="31"/>
      <c r="S83" s="17"/>
      <c r="T83" s="33"/>
      <c r="U83" s="25"/>
      <c r="V83" s="2"/>
      <c r="W83" s="31"/>
      <c r="X83" s="17"/>
      <c r="Y83" s="33"/>
      <c r="Z83" s="25"/>
      <c r="AA83" s="2"/>
      <c r="AB83" s="36"/>
      <c r="AC83" s="58"/>
      <c r="AD83" s="62"/>
      <c r="AE83" s="71"/>
      <c r="AF83" s="72"/>
      <c r="AG83" s="73"/>
      <c r="AH83" s="71"/>
      <c r="AI83" s="73"/>
      <c r="AJ83" s="65">
        <v>30</v>
      </c>
      <c r="AK83" s="74"/>
      <c r="AL83" s="84">
        <v>5</v>
      </c>
    </row>
    <row r="84" spans="1:38" ht="24" customHeight="1" thickTop="1" thickBot="1" x14ac:dyDescent="0.3">
      <c r="A84" s="148" t="s">
        <v>43</v>
      </c>
      <c r="B84" s="160"/>
      <c r="C84" s="161"/>
      <c r="D84" s="43">
        <f>SUM(D10:D83)</f>
        <v>585</v>
      </c>
      <c r="E84" s="66">
        <f>SUM(E10:E83)</f>
        <v>1215</v>
      </c>
      <c r="F84" s="43">
        <f t="shared" si="53"/>
        <v>0</v>
      </c>
      <c r="G84" s="43">
        <f>I84+K84+L84+N84+P84+Q84+S84+U84+V84+X84+Z84+AA84+AC84+AE84+AF84+AH84+AJ84+AK84</f>
        <v>1800</v>
      </c>
      <c r="H84" s="37">
        <f t="shared" si="55"/>
        <v>180</v>
      </c>
      <c r="I84" s="14">
        <f t="shared" ref="I84:AL84" si="66">SUM(I10:I83)</f>
        <v>150</v>
      </c>
      <c r="J84" s="38">
        <f t="shared" si="66"/>
        <v>19</v>
      </c>
      <c r="K84" s="15">
        <f t="shared" si="66"/>
        <v>165</v>
      </c>
      <c r="L84" s="29">
        <f t="shared" si="66"/>
        <v>0</v>
      </c>
      <c r="M84" s="38">
        <f t="shared" si="66"/>
        <v>11</v>
      </c>
      <c r="N84" s="14">
        <f t="shared" si="66"/>
        <v>90</v>
      </c>
      <c r="O84" s="38">
        <f t="shared" si="66"/>
        <v>13</v>
      </c>
      <c r="P84" s="15">
        <f t="shared" si="66"/>
        <v>240</v>
      </c>
      <c r="Q84" s="29">
        <f t="shared" si="66"/>
        <v>0</v>
      </c>
      <c r="R84" s="38">
        <f t="shared" si="66"/>
        <v>17</v>
      </c>
      <c r="S84" s="14">
        <f t="shared" si="66"/>
        <v>135</v>
      </c>
      <c r="T84" s="38">
        <f t="shared" si="66"/>
        <v>12</v>
      </c>
      <c r="U84" s="15">
        <f t="shared" si="66"/>
        <v>255</v>
      </c>
      <c r="V84" s="29">
        <f t="shared" si="66"/>
        <v>0</v>
      </c>
      <c r="W84" s="38">
        <f t="shared" si="66"/>
        <v>18</v>
      </c>
      <c r="X84" s="14">
        <f t="shared" si="66"/>
        <v>105</v>
      </c>
      <c r="Y84" s="38">
        <f t="shared" si="66"/>
        <v>13</v>
      </c>
      <c r="Z84" s="15">
        <f t="shared" si="66"/>
        <v>180</v>
      </c>
      <c r="AA84" s="29">
        <f t="shared" si="66"/>
        <v>0</v>
      </c>
      <c r="AB84" s="39">
        <f t="shared" si="66"/>
        <v>17</v>
      </c>
      <c r="AC84" s="59">
        <f t="shared" si="66"/>
        <v>45</v>
      </c>
      <c r="AD84" s="63">
        <f t="shared" si="66"/>
        <v>3</v>
      </c>
      <c r="AE84" s="59">
        <f t="shared" si="66"/>
        <v>195</v>
      </c>
      <c r="AF84" s="26">
        <f t="shared" si="66"/>
        <v>0</v>
      </c>
      <c r="AG84" s="63">
        <f t="shared" si="66"/>
        <v>27</v>
      </c>
      <c r="AH84" s="59">
        <f t="shared" si="66"/>
        <v>60</v>
      </c>
      <c r="AI84" s="63">
        <f t="shared" si="66"/>
        <v>6</v>
      </c>
      <c r="AJ84" s="59">
        <f t="shared" si="66"/>
        <v>180</v>
      </c>
      <c r="AK84" s="28">
        <f t="shared" si="66"/>
        <v>0</v>
      </c>
      <c r="AL84" s="85">
        <f t="shared" si="66"/>
        <v>24</v>
      </c>
    </row>
    <row r="85" spans="1:38" ht="24" customHeight="1" thickTop="1" thickBot="1" x14ac:dyDescent="0.3">
      <c r="A85" s="149" t="s">
        <v>44</v>
      </c>
      <c r="B85" s="144"/>
      <c r="C85" s="147"/>
      <c r="D85" s="150">
        <f>I85+N85+S85+X85+AC85+AH85</f>
        <v>16</v>
      </c>
      <c r="E85" s="151"/>
      <c r="F85" s="151"/>
      <c r="G85" s="151"/>
      <c r="H85" s="152"/>
      <c r="I85" s="153">
        <f>COUNTIF(C10:C83,1)</f>
        <v>4</v>
      </c>
      <c r="J85" s="154"/>
      <c r="K85" s="154"/>
      <c r="L85" s="154"/>
      <c r="M85" s="155"/>
      <c r="N85" s="156">
        <f>COUNTIF(C10:C83,2)</f>
        <v>4</v>
      </c>
      <c r="O85" s="157"/>
      <c r="P85" s="157"/>
      <c r="Q85" s="157"/>
      <c r="R85" s="155"/>
      <c r="S85" s="142">
        <f>COUNTIF(C10:C83,3)</f>
        <v>3</v>
      </c>
      <c r="T85" s="143"/>
      <c r="U85" s="143"/>
      <c r="V85" s="143"/>
      <c r="W85" s="147"/>
      <c r="X85" s="142">
        <f>COUNTIF(C10:C83,4)</f>
        <v>2</v>
      </c>
      <c r="Y85" s="143"/>
      <c r="Z85" s="143"/>
      <c r="AA85" s="143"/>
      <c r="AB85" s="144"/>
      <c r="AC85" s="132">
        <f>COUNTIF(C10:C83,5)</f>
        <v>2</v>
      </c>
      <c r="AD85" s="133"/>
      <c r="AE85" s="133"/>
      <c r="AF85" s="133"/>
      <c r="AG85" s="134"/>
      <c r="AH85" s="132">
        <f>COUNTIF(C10:C83,6)</f>
        <v>1</v>
      </c>
      <c r="AI85" s="133"/>
      <c r="AJ85" s="133"/>
      <c r="AK85" s="133"/>
      <c r="AL85" s="137"/>
    </row>
    <row r="86" spans="1:38" x14ac:dyDescent="0.25">
      <c r="A86" s="135" t="s">
        <v>56</v>
      </c>
      <c r="B86" s="136"/>
      <c r="C86" s="50" t="s">
        <v>21</v>
      </c>
      <c r="D86" s="47">
        <f>SUM(I86,N86,S86,X86)</f>
        <v>0</v>
      </c>
      <c r="E86" s="47">
        <v>0</v>
      </c>
      <c r="F86" s="47">
        <f>SUM(L86,Q86,V86,AA86)</f>
        <v>4</v>
      </c>
      <c r="G86" s="47"/>
      <c r="H86" s="75">
        <v>0</v>
      </c>
      <c r="I86" s="48"/>
      <c r="J86" s="76"/>
      <c r="K86" s="76"/>
      <c r="L86" s="47">
        <v>4</v>
      </c>
      <c r="M86" s="77"/>
      <c r="N86" s="48"/>
      <c r="O86" s="48"/>
      <c r="P86" s="48"/>
      <c r="Q86" s="48"/>
      <c r="R86" s="49"/>
      <c r="S86" s="50"/>
      <c r="T86" s="50"/>
      <c r="U86" s="50"/>
      <c r="V86" s="50"/>
      <c r="W86" s="46"/>
      <c r="X86" s="50"/>
      <c r="Y86" s="50"/>
      <c r="Z86" s="50"/>
      <c r="AA86" s="50"/>
      <c r="AB86" s="46"/>
      <c r="AC86" s="50"/>
      <c r="AD86" s="50"/>
      <c r="AE86" s="50"/>
      <c r="AF86" s="50"/>
      <c r="AG86" s="50"/>
      <c r="AH86" s="50"/>
      <c r="AI86" s="50"/>
      <c r="AJ86" s="50"/>
      <c r="AK86" s="50"/>
      <c r="AL86" s="51"/>
    </row>
    <row r="87" spans="1:38" x14ac:dyDescent="0.25">
      <c r="A87" s="138" t="s">
        <v>57</v>
      </c>
      <c r="B87" s="139"/>
      <c r="C87" s="1" t="s">
        <v>21</v>
      </c>
      <c r="D87" s="9">
        <f>SUM(I87,N87,S87,X87)</f>
        <v>0</v>
      </c>
      <c r="E87" s="9">
        <f>SUM(K87,P87,U87,Z87)</f>
        <v>0</v>
      </c>
      <c r="F87" s="9">
        <f>SUM(L87,Q87,V87,AA87)</f>
        <v>4</v>
      </c>
      <c r="G87" s="9"/>
      <c r="H87" s="16">
        <f>SUM(J87,M87,O87,R87,T87,W87,Y87,AB87)</f>
        <v>0</v>
      </c>
      <c r="I87" s="16"/>
      <c r="J87" s="44"/>
      <c r="K87" s="16"/>
      <c r="L87" s="45">
        <v>4</v>
      </c>
      <c r="M87" s="16"/>
      <c r="N87" s="16"/>
      <c r="O87" s="44"/>
      <c r="P87" s="16"/>
      <c r="Q87" s="45"/>
      <c r="R87" s="16"/>
      <c r="S87" s="16"/>
      <c r="T87" s="44"/>
      <c r="U87" s="16"/>
      <c r="V87" s="45"/>
      <c r="W87" s="16"/>
      <c r="X87" s="16"/>
      <c r="Y87" s="44"/>
      <c r="Z87" s="16"/>
      <c r="AA87" s="45"/>
      <c r="AB87" s="16"/>
      <c r="AC87" s="23"/>
      <c r="AD87" s="23"/>
      <c r="AE87" s="23"/>
      <c r="AF87" s="23"/>
      <c r="AG87" s="23"/>
      <c r="AH87" s="23"/>
      <c r="AI87" s="23"/>
      <c r="AJ87" s="23"/>
      <c r="AK87" s="23"/>
      <c r="AL87" s="52"/>
    </row>
    <row r="88" spans="1:38" ht="16.5" thickBot="1" x14ac:dyDescent="0.3">
      <c r="A88" s="140" t="s">
        <v>45</v>
      </c>
      <c r="B88" s="141"/>
      <c r="C88" s="19"/>
      <c r="D88" s="30">
        <f>SUM(I88,N88,S88,X88)</f>
        <v>20</v>
      </c>
      <c r="E88" s="30">
        <f>SUM(K88,P88,U88,Z88)</f>
        <v>0</v>
      </c>
      <c r="F88" s="30">
        <f>SUM(L88,Q88,V88,AA88)</f>
        <v>0</v>
      </c>
      <c r="G88" s="30"/>
      <c r="H88" s="53">
        <f>SUM(J88,M88,O88,R88,T88,W88,Y88,AB88)</f>
        <v>0</v>
      </c>
      <c r="I88" s="145">
        <v>20</v>
      </c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145"/>
      <c r="AC88" s="145"/>
      <c r="AD88" s="145"/>
      <c r="AE88" s="145"/>
      <c r="AF88" s="145"/>
      <c r="AG88" s="145"/>
      <c r="AH88" s="145"/>
      <c r="AI88" s="145"/>
      <c r="AJ88" s="145"/>
      <c r="AK88" s="145"/>
      <c r="AL88" s="146"/>
    </row>
    <row r="89" spans="1:38" x14ac:dyDescent="0.25"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spans="1:38" x14ac:dyDescent="0.25">
      <c r="B90" s="95"/>
    </row>
    <row r="91" spans="1:38" x14ac:dyDescent="0.25">
      <c r="B91" s="6"/>
    </row>
  </sheetData>
  <mergeCells count="41">
    <mergeCell ref="A84:C84"/>
    <mergeCell ref="A85:C85"/>
    <mergeCell ref="D85:H85"/>
    <mergeCell ref="I85:M85"/>
    <mergeCell ref="N85:R85"/>
    <mergeCell ref="AC85:AG85"/>
    <mergeCell ref="A86:B86"/>
    <mergeCell ref="AH85:AL85"/>
    <mergeCell ref="A87:B87"/>
    <mergeCell ref="A88:B88"/>
    <mergeCell ref="X85:AB85"/>
    <mergeCell ref="I88:AL88"/>
    <mergeCell ref="S85:W85"/>
    <mergeCell ref="A5:A9"/>
    <mergeCell ref="B5:B9"/>
    <mergeCell ref="C6:C9"/>
    <mergeCell ref="D6:H7"/>
    <mergeCell ref="I7:M7"/>
    <mergeCell ref="D8:D9"/>
    <mergeCell ref="C5:AL5"/>
    <mergeCell ref="G8:G9"/>
    <mergeCell ref="X8:Y8"/>
    <mergeCell ref="E8:F8"/>
    <mergeCell ref="H8:H9"/>
    <mergeCell ref="I8:J8"/>
    <mergeCell ref="AH7:AL7"/>
    <mergeCell ref="I6:AL6"/>
    <mergeCell ref="AC8:AD8"/>
    <mergeCell ref="AE8:AG8"/>
    <mergeCell ref="AH8:AI8"/>
    <mergeCell ref="AJ8:AL8"/>
    <mergeCell ref="P8:R8"/>
    <mergeCell ref="N7:R7"/>
    <mergeCell ref="S7:W7"/>
    <mergeCell ref="X7:AB7"/>
    <mergeCell ref="K8:M8"/>
    <mergeCell ref="N8:O8"/>
    <mergeCell ref="AC7:AG7"/>
    <mergeCell ref="S8:T8"/>
    <mergeCell ref="U8:W8"/>
    <mergeCell ref="Z8:AB8"/>
  </mergeCells>
  <printOptions horizontalCentered="1"/>
  <pageMargins left="0.19685039370078741" right="0.19685039370078741" top="0.78740157480314965" bottom="0.78740157480314965" header="0.51181102362204722" footer="0.51181102362204722"/>
  <pageSetup paperSize="9" scale="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L&amp;M</vt:lpstr>
      <vt:lpstr>'L&amp;M'!Obszar_wydruku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Leszek Reszka</dc:creator>
  <cp:keywords/>
  <dc:description/>
  <cp:lastModifiedBy>Magdalena Reszka</cp:lastModifiedBy>
  <cp:revision/>
  <cp:lastPrinted>2024-06-28T11:48:48Z</cp:lastPrinted>
  <dcterms:created xsi:type="dcterms:W3CDTF">2022-01-19T12:28:45Z</dcterms:created>
  <dcterms:modified xsi:type="dcterms:W3CDTF">2025-01-28T11:02:44Z</dcterms:modified>
  <cp:category/>
  <cp:contentStatus/>
</cp:coreProperties>
</file>